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382E2984-31BD-4F58-A6E1-08A926FD8EC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Баланс 01,01,25" sheetId="2" r:id="rId1"/>
  </sheets>
  <definedNames>
    <definedName name="ImportRow" localSheetId="0">'Баланс 01,01,25'!$A$10:$E$10</definedName>
    <definedName name="ImportRow">#REF!</definedName>
    <definedName name="OnDate" localSheetId="0">'Баланс 01,01,25'!$A$3</definedName>
    <definedName name="OnDate">#REF!</definedName>
    <definedName name="Organization" localSheetId="0">'Баланс 01,01,25'!$B$4</definedName>
    <definedName name="Organization">#REF!</definedName>
    <definedName name="Period" localSheetId="0">'Баланс 01,01,25'!$B$5</definedName>
    <definedName name="Period">#REF!</definedName>
    <definedName name="_xlnm.Print_Area" localSheetId="0">'Баланс 01,01,25'!$A$1:$E$145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8" i="2" l="1"/>
  <c r="E118" i="2" l="1"/>
  <c r="E117" i="2"/>
  <c r="E124" i="2" s="1"/>
  <c r="C18" i="2"/>
  <c r="E18" i="2"/>
  <c r="E16" i="2"/>
  <c r="E121" i="2"/>
  <c r="E122" i="2"/>
  <c r="E30" i="2"/>
  <c r="E102" i="2"/>
  <c r="E116" i="2"/>
  <c r="E112" i="2"/>
  <c r="D16" i="2"/>
  <c r="C16" i="2"/>
  <c r="E74" i="2"/>
  <c r="C125" i="2"/>
  <c r="C124" i="2"/>
  <c r="C98" i="2"/>
  <c r="C74" i="2"/>
  <c r="E57" i="2"/>
  <c r="C57" i="2"/>
  <c r="C39" i="2"/>
  <c r="C75" i="2" s="1"/>
  <c r="C30" i="2"/>
  <c r="E39" i="2" l="1"/>
  <c r="E75" i="2"/>
  <c r="E125" i="2" l="1"/>
</calcChain>
</file>

<file path=xl/sharedStrings.xml><?xml version="1.0" encoding="utf-8"?>
<sst xmlns="http://schemas.openxmlformats.org/spreadsheetml/2006/main" count="274" uniqueCount="159">
  <si>
    <t>Форма № 1</t>
  </si>
  <si>
    <t>Б А Л А Н С</t>
  </si>
  <si>
    <t>Организация:</t>
  </si>
  <si>
    <t>"O`ZBEKISTON RESPUBLIKASI INVESTITSIYALAR, SANOAT VA SAVDO VAZIRLIGI" DAVLAT MUASSASASI</t>
  </si>
  <si>
    <t xml:space="preserve">Периодичность: </t>
  </si>
  <si>
    <t>годовая</t>
  </si>
  <si>
    <t>Единица измерения</t>
  </si>
  <si>
    <t>тыс.сум</t>
  </si>
  <si>
    <t xml:space="preserve">Министерство </t>
  </si>
  <si>
    <t>Уровень бюджета</t>
  </si>
  <si>
    <t>А К Т И В</t>
  </si>
  <si>
    <t>Код строки</t>
  </si>
  <si>
    <t>На начало года</t>
  </si>
  <si>
    <t>На конец года (квартала)</t>
  </si>
  <si>
    <t>РАЗДЕЛ I. НЕФИНАНСОВЫЕ АКТИВЫ</t>
  </si>
  <si>
    <t>1-§. Основные средства и прочие долгосрочные нефинансовые активы</t>
  </si>
  <si>
    <t xml:space="preserve">Основные средства: </t>
  </si>
  <si>
    <t>Первоначальная (восстановительная) стоимость (Субсчёта 010, 011, 012, 013, 015, 018, 019)</t>
  </si>
  <si>
    <t>010</t>
  </si>
  <si>
    <t>Сумма износа (Субсчёта 020, 021, 022, 023, 025, 029)</t>
  </si>
  <si>
    <t>011</t>
  </si>
  <si>
    <t>Остаточная (балансовая) стоимость (стр.010 –стр.011)</t>
  </si>
  <si>
    <t>012</t>
  </si>
  <si>
    <t>Нематериальные активы (Субсчёт 030)</t>
  </si>
  <si>
    <t>020</t>
  </si>
  <si>
    <t/>
  </si>
  <si>
    <t>Основные средства и прочие долгосрочные нефинансовые активы - всего (стр. 012+020)</t>
  </si>
  <si>
    <t>030</t>
  </si>
  <si>
    <t>2-§. Непроизводственные активы</t>
  </si>
  <si>
    <t>Благоустройство земли (Субсчёт 040)</t>
  </si>
  <si>
    <t>040</t>
  </si>
  <si>
    <t>3-§. Товарно-материальные запасы</t>
  </si>
  <si>
    <t>Готовая продукция (Субсчёт 050)</t>
  </si>
  <si>
    <t>050</t>
  </si>
  <si>
    <t>Строительные материалы (Субсчёт 060)</t>
  </si>
  <si>
    <t>060</t>
  </si>
  <si>
    <t>Продукты питания (Субсчёт 061)</t>
  </si>
  <si>
    <t>061</t>
  </si>
  <si>
    <t>Медикаменты и перевязочные средства (Субсчёт 062)</t>
  </si>
  <si>
    <t>062</t>
  </si>
  <si>
    <t>Инвентарь и хозяйственные принадлежности (Субсчёт 063)</t>
  </si>
  <si>
    <t>063</t>
  </si>
  <si>
    <t>Топливо, горюче-смазочные материалы (Субсчёт 064)</t>
  </si>
  <si>
    <t>064</t>
  </si>
  <si>
    <t xml:space="preserve">Запасные части к машинам и оборудованию (Субсчёт 065) </t>
  </si>
  <si>
    <t>065</t>
  </si>
  <si>
    <t>Прочие товарно-материальные запасы (Субсчёт 069)</t>
  </si>
  <si>
    <t>066</t>
  </si>
  <si>
    <t>Товарно – материальные запасы – всего (стр. 050+060+061+062+063+064+065+066)</t>
  </si>
  <si>
    <t>070</t>
  </si>
  <si>
    <t>4-§. Вложения в нефинансовые активы</t>
  </si>
  <si>
    <t>Оборудование к установке (Субсчёт 070)</t>
  </si>
  <si>
    <t>080</t>
  </si>
  <si>
    <t>Незавершенное строительство (Субсчёт 071)</t>
  </si>
  <si>
    <t>081</t>
  </si>
  <si>
    <t>Прочие расходы на основные средства (Субсчёт 072)</t>
  </si>
  <si>
    <t>082</t>
  </si>
  <si>
    <t>Расходы на нематериальные активы (Субсчёт 080)</t>
  </si>
  <si>
    <t>090</t>
  </si>
  <si>
    <t>Расходы на товары (работы, услуги) (Субсчёт 090)</t>
  </si>
  <si>
    <t>100</t>
  </si>
  <si>
    <t>Прочие расходы на товарно-материальные запасы (Субсчёт 091)</t>
  </si>
  <si>
    <t>Вложения в нефинансовые активы – всего (стр. 080+081+082+090+100+101)</t>
  </si>
  <si>
    <t>ВСЕГО ПО РАЗДЕЛУ I (стр. 030+040+070+110)</t>
  </si>
  <si>
    <t>РАДЕЛ II. ФИНАНСОВЫЕ АКТИВЫ</t>
  </si>
  <si>
    <t>Бюджетные средства, профинансированные на содержание организации (Субсчёт 100)</t>
  </si>
  <si>
    <t>Бюджетные средства, профинансированные на другие цели (Субсчёт 101)</t>
  </si>
  <si>
    <t>Средства, поступившие от специальных видов платежей (Субсчёт 110)</t>
  </si>
  <si>
    <t>Поступления, поступившие от платно-контрактной формы обучения в образовательных учреждениях (Субсчёт 111)</t>
  </si>
  <si>
    <t>Средства Фонда развития бюджетной организации (Субсчёт 112)</t>
  </si>
  <si>
    <t>Прочие внебюджетные средства (Субсчёт 113)</t>
  </si>
  <si>
    <t>Средства, временно находящиеся в распоряжении бюджетной организации (Субсчёт 114)</t>
  </si>
  <si>
    <t>Валютный счет (Субсчёт 115)</t>
  </si>
  <si>
    <t>Денежные средства на других счетах (Субсчёт 119)</t>
  </si>
  <si>
    <t>Наличные денежные средства в национальной валюте (Субсчёт 120)</t>
  </si>
  <si>
    <t>Наличные денежные средства в иностранной валюте (Субсчёт 121)</t>
  </si>
  <si>
    <t>Аккредитивы (Субсчёт 130)</t>
  </si>
  <si>
    <t>Денежные средства в пути (Субсчёт 131)</t>
  </si>
  <si>
    <t>Денежные эквиваленты (Субсчёт 132)</t>
  </si>
  <si>
    <t>Денежные средства, размещенные на депозитах (Субсчёт 140)</t>
  </si>
  <si>
    <t>ВСЕГО ПО РАЗДЕЛУ II (стр.130+131+140+141+142+143+144+145+146+150+151+160+161+162+170)</t>
  </si>
  <si>
    <t>РАЗДЕЛ III. ДЕБИТОРЫ</t>
  </si>
  <si>
    <t>Расчеты с поставщиками и подрядчиками (Субсчёт 150)</t>
  </si>
  <si>
    <t>Расчеты с покупателями и заказчиками (Субсчёт 152)</t>
  </si>
  <si>
    <t>Платежи по страхованию (Субсчёт 154)</t>
  </si>
  <si>
    <t>Расчеты по специальным видам платежей (Субсчёт 156)</t>
  </si>
  <si>
    <t>Расчеты с  разными дебиторами (Субсчёт 159)</t>
  </si>
  <si>
    <t>Расчеты с бюджетом по платежам в бюджет (Субсчёт 160)</t>
  </si>
  <si>
    <t>Расчеты по единому социальному платежу (Субсчёт 161)</t>
  </si>
  <si>
    <t>Расчеты по взносам на индивидуальные накопительные пенсионные счета (Субсчёт 162)</t>
  </si>
  <si>
    <t>Расчеты с внебюджетным Пенсионным фондом (Субсчёт 163)</t>
  </si>
  <si>
    <t>Расчеты с другими внебюджетными фондами (Субсчёт 169)</t>
  </si>
  <si>
    <t>Расчеты по недостачам (Субсчёт 170)</t>
  </si>
  <si>
    <t>Расчеты с подотчетными лицами (Субсчёт 172)</t>
  </si>
  <si>
    <t>Прочие расчеты со студентами (Субсчёт 175)</t>
  </si>
  <si>
    <t>Прочие расчеты с работниками (Субсчёт 179)</t>
  </si>
  <si>
    <t>Прочие расчеты между вышестоящими и нижестоящими организациями (Субсчёт 180)</t>
  </si>
  <si>
    <t>ВСЕГО ПО РАЗДЕЛУ III (стр.190+191+192+193+194+200+201+202+203+204+210+211+212+213+220)</t>
  </si>
  <si>
    <t>БАЛАНС (стр. 120+180+230)</t>
  </si>
  <si>
    <t>П А С С И В</t>
  </si>
  <si>
    <t>РАЗДЕЛ III. КРЕДИТОРЫ</t>
  </si>
  <si>
    <t>Расчеты по средствам, временно находящимся в распоряжении бюджетной организации (Субсчёт 155)</t>
  </si>
  <si>
    <t>Расчеты с разными кредиторами (Субсчёт 159)</t>
  </si>
  <si>
    <t>Расчеты  с бюджетом по платежам в бюджет (Субсчёт 160)</t>
  </si>
  <si>
    <t>Расчеты по взносам на индивидуальные накопительные пенсионные счета  (Субсчёт 162)</t>
  </si>
  <si>
    <t>Расчеты с внебюджетным Пенсионным фондом  (Субсчёт 163)</t>
  </si>
  <si>
    <t>Расчеты с работниками по социальным пособиям (Субсчёт 171)</t>
  </si>
  <si>
    <t>Расчеты с подотчетными лицами  (Субсчёт 172)</t>
  </si>
  <si>
    <t>Расчеты с работниками по оплате труда (173- субсчёт)</t>
  </si>
  <si>
    <t>Расчеты со стипендиатами (174- субсчёт)</t>
  </si>
  <si>
    <t>Прочие расчеты со студентами (175- субсчёт)</t>
  </si>
  <si>
    <t>Расчеты с работниками по удержаниям из заработной платы (176- субсчёт)</t>
  </si>
  <si>
    <t>Расчеты с депонентами (177- субсчёт)</t>
  </si>
  <si>
    <t>Прочие расчеты с работниками (179- субсчёт)</t>
  </si>
  <si>
    <t>Прочие расчеты между вышестоящими и нижестоящими организациями (180- субсчёт)</t>
  </si>
  <si>
    <t>ВСЕГО ПО РАЗДЕЛУ III (стр.250+251+252+253+254+255+256+260+261+262+263+264+270+271+272+273+274+ 275+276+277+280)</t>
  </si>
  <si>
    <t>РАЗДЕЛ IV. ФИНАНСОВЫЕ РЕЗУЛЬТАТЫ</t>
  </si>
  <si>
    <t>Фактические расходы по бюджетным средствам (Субсчёт 231)</t>
  </si>
  <si>
    <t>Финансирование из бюджета (Субсчёт 232)</t>
  </si>
  <si>
    <t>Текущие финансовые результаты отчетного периода по бюджетным средствам (стр.301-300)</t>
  </si>
  <si>
    <t>Фактические расходы, осуществленные за счет средств специальных видов платежей (Субсчёт 241)</t>
  </si>
  <si>
    <t>Средства родителей, начисленные по образовательным учреждениям (Субсчёт 242)</t>
  </si>
  <si>
    <t>Текущие финансовые результаты отчетного периода по расчетам специальных видов платежей (стр. 311-310)</t>
  </si>
  <si>
    <t>Фактические расходы, осуществленные за счет средств, поступивших от платно - контрактной формы обучения в общеобразовательных учреждениях (Субсчёт 251)</t>
  </si>
  <si>
    <t>Доходы, от средств платно - контрактного обучения в образовательных учреждениях (Субсчёт 252)</t>
  </si>
  <si>
    <t>Текущие финансовые результаты отчетного периода по средствам от платно - контрактной формы обучения в образовательных учреждениях (стр.321-320)</t>
  </si>
  <si>
    <t>Фактические расходы осуществленные за счет средств Фонда развития  бюджетной организации (Субсчёт 261)</t>
  </si>
  <si>
    <t>Доходы по средствам Фонда развития бюджетной  организации (Субсчёт 262)</t>
  </si>
  <si>
    <t>Текущие финансовые результаты отчетного периода по средствам Фонда развития бюджетной организации (стр. 331-330)</t>
  </si>
  <si>
    <t>Фактические расходы по прочим  доходам (Субсчёт 271)</t>
  </si>
  <si>
    <t>Доходы прочих внебюджетных средств (Субсчёт 272)</t>
  </si>
  <si>
    <t>Излишки имущества, выявленные в результате  инвентаризации (Субсчёт 273)</t>
  </si>
  <si>
    <t>Текущие финансовые результаты текущего отчетного периода по прочим внебюджетным доходам (стр. 341+342-340)</t>
  </si>
  <si>
    <r>
      <t>Заключительные</t>
    </r>
    <r>
      <rPr>
        <sz val="10"/>
        <color indexed="8"/>
        <rFont val="Times New Roman"/>
        <family val="1"/>
        <charset val="204"/>
      </rPr>
      <t xml:space="preserve"> </t>
    </r>
    <r>
      <rPr>
        <b/>
        <sz val="10"/>
        <color indexed="8"/>
        <rFont val="Times New Roman"/>
        <family val="1"/>
        <charset val="204"/>
      </rPr>
      <t>финансовые результаты (стр. 351+352+353+354+355+356)</t>
    </r>
  </si>
  <si>
    <t>Заключительный финансовый результат по бюджетным средствам (Субсчёт 280)</t>
  </si>
  <si>
    <t>Заключительный финансовый результат по расчетам  специальных видов платежей (Субсчёт 281)</t>
  </si>
  <si>
    <t>Заключительный финансовый результат по средствам от платно-контрактного обучения в образовательных учреждениях (Субсчёт 282)</t>
  </si>
  <si>
    <t>Заключительный финансовый результат по средствам  Фонда  развития бюджетной  организации (Субсчёт 283)</t>
  </si>
  <si>
    <t>Заключительный финансовый результат по прочим  доходам (Субсчёт 284)</t>
  </si>
  <si>
    <t>Льготы по налогам и обязательным платежам, начисленным в бюджет и внебюджетные фонды (Субсчёт 285)</t>
  </si>
  <si>
    <t>ВСЕГО ПО РАЗДЕЛУ IV (стр. 302+312+322+332+343+350)</t>
  </si>
  <si>
    <t>БАЛАНС (стр.290+360)</t>
  </si>
  <si>
    <r>
      <t>РАЗДЕЛ V.</t>
    </r>
    <r>
      <rPr>
        <b/>
        <sz val="10"/>
        <color indexed="8"/>
        <rFont val="Arial"/>
        <family val="1"/>
        <charset val="204"/>
      </rPr>
      <t xml:space="preserve"> </t>
    </r>
    <r>
      <rPr>
        <b/>
        <sz val="10"/>
        <color indexed="8"/>
        <rFont val="Times New Roman"/>
        <family val="1"/>
        <charset val="204"/>
      </rPr>
      <t>ЗАБАЛАНСОВЫЕ СЧЕТА</t>
    </r>
  </si>
  <si>
    <t>Арендованные основные средства (01)</t>
  </si>
  <si>
    <t>Товарно-материальные ценности, принятые по ответственное хранение (02)</t>
  </si>
  <si>
    <t>Бланки строгой отчетности (04)</t>
  </si>
  <si>
    <t>Списанная задолженность неплатежеспособных дебиторов (05)</t>
  </si>
  <si>
    <t>Материальные ценности, оплаченные по централизованному снабжению (06)</t>
  </si>
  <si>
    <t>Задолженность учеников и студентов за невозвращенные материальные ценности (07)</t>
  </si>
  <si>
    <t>Переходящие спортивные призы и кубки (08)</t>
  </si>
  <si>
    <t>Неоплаченные путевки (09)</t>
  </si>
  <si>
    <t>Инвентарь и хозяйственные принадлежности в эксплуатации (10)</t>
  </si>
  <si>
    <t>Учебные предметы военной техники (11)</t>
  </si>
  <si>
    <t>Запасные части транспортных средств, выданных взамен изношенных (12)</t>
  </si>
  <si>
    <t xml:space="preserve">                                  Руководитель ____________                                                                           Главный бухгалтер        _________________                              </t>
  </si>
  <si>
    <t xml:space="preserve">                                                                                          (подпись)</t>
  </si>
  <si>
    <t xml:space="preserve"> (подпись)</t>
  </si>
  <si>
    <t>М.П.                                                                          ____ _________________ 20____ года</t>
  </si>
  <si>
    <t>на 01.01.2025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</si>
</sst>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_р_._-;\-* #,##0.0_р_._-;_-* &quot;-&quot;??_р_._-;_-@_-"/>
    <numFmt numFmtId="165" formatCode="_-* #,##0.0_р_._-;\-* #,##0.0_р_._-;_-* &quot; &quot;??_р_._-;_-@_-"/>
    <numFmt numFmtId="166" formatCode="_-* #,##0.0\ _₽_-;\-* #,##0.0\ _₽_-;_-* &quot;-&quot;?\ _₽_-;_-@_-"/>
  </numFmts>
  <fonts count="25" x14ac:knownFonts="1">
    <font>
      <sz val="11"/>
      <color indexed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b/>
      <sz val="10"/>
      <color indexed="8"/>
      <name val="Times New Roman"/>
      <family val="1"/>
      <charset val="204"/>
    </font>
    <font>
      <sz val="8"/>
      <color indexed="8"/>
      <name val="Calibri"/>
      <family val="2"/>
      <charset val="204"/>
    </font>
    <font>
      <b/>
      <u/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10"/>
      <color indexed="8"/>
      <name val="Arial"/>
      <family val="1"/>
      <charset val="204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3">
    <xf numFmtId="0" fontId="0" fillId="0" borderId="0"/>
    <xf numFmtId="0" fontId="1" fillId="10" borderId="0"/>
    <xf numFmtId="0" fontId="1" fillId="14" borderId="0"/>
    <xf numFmtId="0" fontId="1" fillId="18" borderId="0"/>
    <xf numFmtId="0" fontId="1" fillId="22" borderId="0"/>
    <xf numFmtId="0" fontId="1" fillId="26" borderId="0"/>
    <xf numFmtId="0" fontId="1" fillId="30" borderId="0"/>
    <xf numFmtId="0" fontId="1" fillId="11" borderId="0"/>
    <xf numFmtId="0" fontId="1" fillId="15" borderId="0"/>
    <xf numFmtId="0" fontId="1" fillId="19" borderId="0"/>
    <xf numFmtId="0" fontId="1" fillId="23" borderId="0"/>
    <xf numFmtId="0" fontId="1" fillId="27" borderId="0"/>
    <xf numFmtId="0" fontId="1" fillId="31" borderId="0"/>
    <xf numFmtId="0" fontId="17" fillId="12" borderId="0"/>
    <xf numFmtId="0" fontId="17" fillId="16" borderId="0"/>
    <xf numFmtId="0" fontId="17" fillId="20" borderId="0"/>
    <xf numFmtId="0" fontId="17" fillId="24" borderId="0"/>
    <xf numFmtId="0" fontId="17" fillId="28" borderId="0"/>
    <xf numFmtId="0" fontId="17" fillId="32" borderId="0"/>
    <xf numFmtId="0" fontId="17" fillId="9" borderId="0"/>
    <xf numFmtId="0" fontId="17" fillId="13" borderId="0"/>
    <xf numFmtId="0" fontId="17" fillId="17" borderId="0"/>
    <xf numFmtId="0" fontId="17" fillId="21" borderId="0"/>
    <xf numFmtId="0" fontId="17" fillId="25" borderId="0"/>
    <xf numFmtId="0" fontId="17" fillId="29" borderId="0"/>
    <xf numFmtId="0" fontId="9" fillId="5" borderId="4"/>
    <xf numFmtId="0" fontId="10" fillId="6" borderId="5"/>
    <xf numFmtId="0" fontId="11" fillId="6" borderId="4"/>
    <xf numFmtId="0" fontId="3" fillId="0" borderId="1"/>
    <xf numFmtId="0" fontId="4" fillId="0" borderId="2"/>
    <xf numFmtId="0" fontId="5" fillId="0" borderId="3"/>
    <xf numFmtId="0" fontId="5" fillId="0" borderId="0"/>
    <xf numFmtId="0" fontId="16" fillId="0" borderId="9"/>
    <xf numFmtId="0" fontId="13" fillId="7" borderId="7"/>
    <xf numFmtId="0" fontId="2" fillId="0" borderId="0"/>
    <xf numFmtId="0" fontId="8" fillId="4" borderId="0"/>
    <xf numFmtId="0" fontId="7" fillId="3" borderId="0"/>
    <xf numFmtId="0" fontId="15" fillId="0" borderId="0"/>
    <xf numFmtId="0" fontId="1" fillId="8" borderId="8"/>
    <xf numFmtId="0" fontId="12" fillId="0" borderId="6"/>
    <xf numFmtId="0" fontId="14" fillId="0" borderId="0"/>
    <xf numFmtId="164" fontId="23" fillId="0" borderId="0"/>
    <xf numFmtId="0" fontId="6" fillId="2" borderId="0"/>
  </cellStyleXfs>
  <cellXfs count="49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Alignment="1" applyProtection="1">
      <alignment vertical="center"/>
    </xf>
    <xf numFmtId="0" fontId="20" fillId="0" borderId="10" xfId="0" applyNumberFormat="1" applyFont="1" applyFill="1" applyBorder="1" applyAlignment="1" applyProtection="1">
      <alignment horizontal="center" vertical="center" wrapText="1"/>
    </xf>
    <xf numFmtId="165" fontId="18" fillId="0" borderId="10" xfId="41" applyNumberFormat="1" applyFont="1" applyFill="1" applyBorder="1" applyAlignment="1" applyProtection="1">
      <alignment horizontal="center" vertical="center"/>
    </xf>
    <xf numFmtId="0" fontId="20" fillId="0" borderId="10" xfId="0" applyNumberFormat="1" applyFont="1" applyFill="1" applyBorder="1" applyAlignment="1" applyProtection="1">
      <alignment horizontal="left" vertical="center" wrapText="1"/>
    </xf>
    <xf numFmtId="0" fontId="18" fillId="0" borderId="10" xfId="0" applyNumberFormat="1" applyFont="1" applyFill="1" applyBorder="1" applyAlignment="1" applyProtection="1">
      <alignment horizontal="left" vertical="center" wrapText="1"/>
    </xf>
    <xf numFmtId="165" fontId="20" fillId="0" borderId="10" xfId="41" applyNumberFormat="1" applyFont="1" applyFill="1" applyBorder="1" applyAlignment="1" applyProtection="1">
      <alignment horizontal="center" vertical="center"/>
    </xf>
    <xf numFmtId="0" fontId="18" fillId="0" borderId="10" xfId="0" applyNumberFormat="1" applyFont="1" applyFill="1" applyBorder="1" applyAlignment="1" applyProtection="1">
      <alignment horizontal="justify" vertical="center" wrapText="1"/>
    </xf>
    <xf numFmtId="0" fontId="21" fillId="0" borderId="0" xfId="0" applyNumberFormat="1" applyFont="1" applyFill="1" applyBorder="1" applyAlignment="1" applyProtection="1">
      <alignment horizontal="left" vertical="top"/>
    </xf>
    <xf numFmtId="49" fontId="0" fillId="0" borderId="0" xfId="0" applyNumberFormat="1" applyFont="1" applyFill="1" applyBorder="1" applyProtection="1"/>
    <xf numFmtId="49" fontId="20" fillId="0" borderId="10" xfId="0" applyNumberFormat="1" applyFont="1" applyFill="1" applyBorder="1" applyAlignment="1" applyProtection="1">
      <alignment horizontal="center" wrapText="1"/>
    </xf>
    <xf numFmtId="49" fontId="18" fillId="0" borderId="10" xfId="0" applyNumberFormat="1" applyFont="1" applyFill="1" applyBorder="1" applyAlignment="1" applyProtection="1">
      <alignment horizontal="center" wrapText="1"/>
    </xf>
    <xf numFmtId="49" fontId="18" fillId="0" borderId="10" xfId="0" applyNumberFormat="1" applyFont="1" applyFill="1" applyBorder="1" applyAlignment="1" applyProtection="1">
      <alignment wrapText="1"/>
    </xf>
    <xf numFmtId="49" fontId="18" fillId="0" borderId="10" xfId="0" applyNumberFormat="1" applyFont="1" applyFill="1" applyBorder="1" applyAlignment="1" applyProtection="1">
      <alignment horizontal="center" vertical="top" wrapText="1"/>
    </xf>
    <xf numFmtId="0" fontId="0" fillId="0" borderId="0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ont="1" applyFill="1" applyBorder="1" applyAlignment="1" applyProtection="1">
      <alignment horizontal="center" vertical="center"/>
    </xf>
    <xf numFmtId="165" fontId="18" fillId="0" borderId="18" xfId="41" applyNumberFormat="1" applyFont="1" applyFill="1" applyBorder="1" applyAlignment="1" applyProtection="1">
      <alignment vertical="center"/>
    </xf>
    <xf numFmtId="165" fontId="18" fillId="0" borderId="19" xfId="41" applyNumberFormat="1" applyFont="1" applyFill="1" applyBorder="1" applyAlignment="1" applyProtection="1">
      <alignment vertical="center"/>
    </xf>
    <xf numFmtId="165" fontId="20" fillId="0" borderId="10" xfId="41" applyNumberFormat="1" applyFont="1" applyFill="1" applyBorder="1" applyAlignment="1" applyProtection="1">
      <alignment vertical="center"/>
    </xf>
    <xf numFmtId="165" fontId="20" fillId="0" borderId="0" xfId="41" applyNumberFormat="1" applyFont="1" applyFill="1" applyBorder="1" applyAlignment="1" applyProtection="1">
      <alignment vertical="center"/>
    </xf>
    <xf numFmtId="166" fontId="0" fillId="0" borderId="0" xfId="0" applyNumberFormat="1" applyFont="1" applyFill="1" applyBorder="1" applyProtection="1"/>
    <xf numFmtId="165" fontId="18" fillId="33" borderId="10" xfId="41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>
      <alignment horizontal="center" vertical="center"/>
    </xf>
    <xf numFmtId="166" fontId="0" fillId="33" borderId="0" xfId="0" applyNumberFormat="1" applyFont="1" applyFill="1" applyBorder="1" applyProtection="1"/>
    <xf numFmtId="0" fontId="0" fillId="33" borderId="0" xfId="0" applyNumberFormat="1" applyFont="1" applyFill="1" applyBorder="1" applyProtection="1"/>
    <xf numFmtId="2" fontId="0" fillId="33" borderId="0" xfId="0" applyNumberFormat="1" applyFont="1" applyFill="1" applyBorder="1" applyProtection="1"/>
    <xf numFmtId="164" fontId="23" fillId="0" borderId="0" xfId="41"/>
    <xf numFmtId="0" fontId="0" fillId="0" borderId="11" xfId="0" applyNumberFormat="1" applyFont="1" applyFill="1" applyBorder="1" applyAlignment="1" applyProtection="1">
      <alignment horizontal="center" vertical="center"/>
    </xf>
    <xf numFmtId="0" fontId="0" fillId="0" borderId="13" xfId="0" applyNumberFormat="1" applyFont="1" applyFill="1" applyBorder="1" applyAlignment="1" applyProtection="1">
      <alignment horizontal="center" vertical="center"/>
    </xf>
    <xf numFmtId="0" fontId="20" fillId="0" borderId="18" xfId="0" applyNumberFormat="1" applyFont="1" applyFill="1" applyBorder="1" applyAlignment="1" applyProtection="1">
      <alignment horizontal="center" vertical="center" wrapText="1"/>
    </xf>
    <xf numFmtId="0" fontId="20" fillId="0" borderId="19" xfId="0" applyNumberFormat="1" applyFont="1" applyFill="1" applyBorder="1" applyAlignment="1" applyProtection="1">
      <alignment horizontal="center" vertical="center" wrapText="1"/>
    </xf>
    <xf numFmtId="0" fontId="20" fillId="0" borderId="14" xfId="0" applyNumberFormat="1" applyFont="1" applyFill="1" applyBorder="1" applyAlignment="1" applyProtection="1">
      <alignment horizontal="center" vertical="center" wrapText="1"/>
    </xf>
    <xf numFmtId="0" fontId="20" fillId="0" borderId="12" xfId="0" applyNumberFormat="1" applyFont="1" applyFill="1" applyBorder="1" applyAlignment="1" applyProtection="1">
      <alignment horizontal="center" vertical="center" wrapText="1"/>
    </xf>
    <xf numFmtId="0" fontId="20" fillId="0" borderId="15" xfId="0" applyNumberFormat="1" applyFont="1" applyFill="1" applyBorder="1" applyAlignment="1" applyProtection="1">
      <alignment horizontal="center" vertical="center" wrapText="1"/>
    </xf>
    <xf numFmtId="0" fontId="20" fillId="0" borderId="16" xfId="0" applyNumberFormat="1" applyFont="1" applyFill="1" applyBorder="1" applyAlignment="1" applyProtection="1">
      <alignment horizontal="center" vertical="center" wrapText="1"/>
    </xf>
    <xf numFmtId="0" fontId="20" fillId="0" borderId="11" xfId="0" applyNumberFormat="1" applyFont="1" applyFill="1" applyBorder="1" applyAlignment="1" applyProtection="1">
      <alignment horizontal="center" vertical="center" wrapText="1"/>
    </xf>
    <xf numFmtId="0" fontId="20" fillId="0" borderId="17" xfId="0" applyNumberFormat="1" applyFont="1" applyFill="1" applyBorder="1" applyAlignment="1" applyProtection="1">
      <alignment horizontal="center" vertical="center" wrapText="1"/>
    </xf>
    <xf numFmtId="165" fontId="18" fillId="0" borderId="18" xfId="41" applyNumberFormat="1" applyFont="1" applyFill="1" applyBorder="1" applyAlignment="1" applyProtection="1">
      <alignment horizontal="center" vertical="center"/>
    </xf>
    <xf numFmtId="165" fontId="18" fillId="0" borderId="19" xfId="41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>
      <alignment horizontal="center" vertical="center" wrapText="1"/>
    </xf>
    <xf numFmtId="0" fontId="19" fillId="0" borderId="0" xfId="0" applyNumberFormat="1" applyFont="1" applyFill="1" applyBorder="1" applyAlignment="1" applyProtection="1">
      <alignment horizontal="center" vertical="center"/>
    </xf>
    <xf numFmtId="0" fontId="22" fillId="0" borderId="0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ont="1" applyFill="1" applyBorder="1" applyAlignment="1" applyProtection="1">
      <alignment horizontal="center" vertical="center"/>
    </xf>
    <xf numFmtId="165" fontId="20" fillId="0" borderId="18" xfId="41" applyNumberFormat="1" applyFont="1" applyFill="1" applyBorder="1" applyAlignment="1" applyProtection="1">
      <alignment horizontal="center" vertical="center"/>
    </xf>
    <xf numFmtId="165" fontId="20" fillId="0" borderId="19" xfId="41" applyNumberFormat="1" applyFont="1" applyFill="1" applyBorder="1" applyAlignment="1" applyProtection="1">
      <alignment horizontal="center" vertical="center"/>
    </xf>
    <xf numFmtId="0" fontId="20" fillId="0" borderId="13" xfId="0" applyNumberFormat="1" applyFont="1" applyFill="1" applyBorder="1" applyAlignment="1" applyProtection="1">
      <alignment horizontal="center" vertical="center" wrapText="1"/>
    </xf>
    <xf numFmtId="0" fontId="18" fillId="0" borderId="0" xfId="0" applyNumberFormat="1" applyFont="1" applyFill="1" applyBorder="1" applyAlignment="1" applyProtection="1">
      <alignment horizontal="center" vertical="center"/>
    </xf>
    <xf numFmtId="0" fontId="21" fillId="0" borderId="0" xfId="0" applyNumberFormat="1" applyFont="1" applyFill="1" applyBorder="1" applyAlignment="1" applyProtection="1">
      <alignment horizontal="center" vertical="top"/>
    </xf>
    <xf numFmtId="0" fontId="18" fillId="0" borderId="0" xfId="0" applyNumberFormat="1" applyFont="1" applyFill="1" applyBorder="1" applyAlignment="1" applyProtection="1">
      <alignment horizontal="center"/>
    </xf>
  </cellXfs>
  <cellStyles count="43">
    <cellStyle name="20% — акцент1" xfId="1" builtinId="30" customBuiltin="1"/>
    <cellStyle name="20% — акцент2" xfId="2" builtinId="34" customBuiltin="1"/>
    <cellStyle name="20% — акцент3" xfId="3" builtinId="38" customBuiltin="1"/>
    <cellStyle name="20% — акцент4" xfId="4" builtinId="42" customBuiltin="1"/>
    <cellStyle name="20% — акцент5" xfId="5" builtinId="46" customBuiltin="1"/>
    <cellStyle name="20% — акцент6" xfId="6" builtinId="50" customBuiltin="1"/>
    <cellStyle name="40% — акцент1" xfId="7" builtinId="31" customBuiltin="1"/>
    <cellStyle name="40% — акцент2" xfId="8" builtinId="35" customBuiltin="1"/>
    <cellStyle name="40% — акцент3" xfId="9" builtinId="39" customBuiltin="1"/>
    <cellStyle name="40% — акцент4" xfId="10" builtinId="43" customBuiltin="1"/>
    <cellStyle name="40% — акцент5" xfId="11" builtinId="47" customBuiltin="1"/>
    <cellStyle name="40% — акцент6" xfId="12" builtinId="51" customBuiltin="1"/>
    <cellStyle name="60% — акцент1" xfId="13" builtinId="32" customBuiltin="1"/>
    <cellStyle name="60% — акцент2" xfId="14" builtinId="36" customBuiltin="1"/>
    <cellStyle name="60% — акцент3" xfId="15" builtinId="40" customBuiltin="1"/>
    <cellStyle name="60% — акцент4" xfId="16" builtinId="44" customBuiltin="1"/>
    <cellStyle name="60% — акцент5" xfId="17" builtinId="48" customBuiltin="1"/>
    <cellStyle name="60% —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 customBuiltin="1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Финансовый" xfId="41" builtinId="3" customBuiltin="1"/>
    <cellStyle name="Хороший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952500" cy="952500"/>
    <xdr:pic>
      <xdr:nvPicPr>
        <xdr:cNvPr id="2" name="QR-Code">
          <a:extLst>
            <a:ext uri="{FF2B5EF4-FFF2-40B4-BE49-F238E27FC236}">
              <a16:creationId xmlns:a16="http://schemas.microsoft.com/office/drawing/2014/main" id="{98B6BA40-0330-4B91-BF63-1955020D5C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52500" cy="95250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7F3B67-71C1-45D6-80C2-79E3208844D8}">
  <sheetPr>
    <pageSetUpPr fitToPage="1"/>
  </sheetPr>
  <dimension ref="A1:J143"/>
  <sheetViews>
    <sheetView showGridLines="0" tabSelected="1" showWhiteSpace="0" topLeftCell="A83" zoomScaleNormal="100" workbookViewId="0">
      <selection activeCell="E74" sqref="E74"/>
    </sheetView>
  </sheetViews>
  <sheetFormatPr defaultRowHeight="15" customHeight="1" x14ac:dyDescent="0.25"/>
  <cols>
    <col min="1" max="1" width="61.5703125" style="1" customWidth="1"/>
    <col min="2" max="2" width="7.7109375" style="9" customWidth="1"/>
    <col min="3" max="3" width="16.28515625" style="14" bestFit="1" customWidth="1"/>
    <col min="4" max="4" width="16.7109375" style="14" customWidth="1"/>
    <col min="5" max="5" width="16.28515625" style="14" bestFit="1" customWidth="1"/>
    <col min="6" max="6" width="17" bestFit="1" customWidth="1"/>
    <col min="7" max="7" width="15.5703125" bestFit="1" customWidth="1"/>
    <col min="9" max="9" width="14.140625" customWidth="1"/>
  </cols>
  <sheetData>
    <row r="1" spans="1:6" ht="15" customHeight="1" x14ac:dyDescent="0.25">
      <c r="C1" s="39" t="s">
        <v>0</v>
      </c>
      <c r="D1" s="39"/>
      <c r="E1" s="39"/>
    </row>
    <row r="2" spans="1:6" ht="15" customHeight="1" x14ac:dyDescent="0.25">
      <c r="A2" s="40" t="s">
        <v>1</v>
      </c>
      <c r="B2" s="40"/>
      <c r="C2" s="40"/>
      <c r="D2" s="40"/>
      <c r="E2" s="40"/>
    </row>
    <row r="3" spans="1:6" ht="15" customHeight="1" x14ac:dyDescent="0.25">
      <c r="A3" s="40" t="s">
        <v>158</v>
      </c>
      <c r="B3" s="40"/>
      <c r="C3" s="40"/>
      <c r="D3" s="40"/>
      <c r="E3" s="40"/>
    </row>
    <row r="4" spans="1:6" ht="33" customHeight="1" x14ac:dyDescent="0.25">
      <c r="A4" s="22" t="s">
        <v>2</v>
      </c>
      <c r="B4" s="41" t="s">
        <v>3</v>
      </c>
      <c r="C4" s="41"/>
      <c r="D4" s="41"/>
      <c r="E4" s="41"/>
    </row>
    <row r="5" spans="1:6" ht="15" customHeight="1" x14ac:dyDescent="0.25">
      <c r="A5" s="15" t="s">
        <v>4</v>
      </c>
      <c r="B5" s="42" t="s">
        <v>5</v>
      </c>
      <c r="C5" s="42"/>
      <c r="D5" s="42"/>
      <c r="E5" s="42"/>
    </row>
    <row r="6" spans="1:6" ht="15" customHeight="1" x14ac:dyDescent="0.25">
      <c r="A6" s="15" t="s">
        <v>6</v>
      </c>
      <c r="B6" s="42" t="s">
        <v>7</v>
      </c>
      <c r="C6" s="42"/>
      <c r="D6" s="42"/>
      <c r="E6" s="42"/>
    </row>
    <row r="7" spans="1:6" ht="15" customHeight="1" x14ac:dyDescent="0.25">
      <c r="A7" s="15" t="s">
        <v>8</v>
      </c>
      <c r="B7" s="27"/>
      <c r="C7" s="27"/>
      <c r="D7" s="27"/>
      <c r="E7" s="27"/>
    </row>
    <row r="8" spans="1:6" ht="15" customHeight="1" x14ac:dyDescent="0.25">
      <c r="A8" s="15" t="s">
        <v>9</v>
      </c>
      <c r="B8" s="28"/>
      <c r="C8" s="28"/>
      <c r="D8" s="28"/>
      <c r="E8" s="28"/>
    </row>
    <row r="10" spans="1:6" ht="26.45" customHeight="1" x14ac:dyDescent="0.25">
      <c r="A10" s="2" t="s">
        <v>10</v>
      </c>
      <c r="B10" s="10" t="s">
        <v>11</v>
      </c>
      <c r="C10" s="29" t="s">
        <v>12</v>
      </c>
      <c r="D10" s="30"/>
      <c r="E10" s="2" t="s">
        <v>13</v>
      </c>
    </row>
    <row r="11" spans="1:6" ht="15" customHeight="1" x14ac:dyDescent="0.25">
      <c r="A11" s="31" t="s">
        <v>14</v>
      </c>
      <c r="B11" s="32"/>
      <c r="C11" s="32"/>
      <c r="D11" s="32"/>
      <c r="E11" s="33"/>
    </row>
    <row r="12" spans="1:6" ht="15" customHeight="1" x14ac:dyDescent="0.25">
      <c r="A12" s="34" t="s">
        <v>15</v>
      </c>
      <c r="B12" s="35"/>
      <c r="C12" s="35"/>
      <c r="D12" s="35"/>
      <c r="E12" s="36"/>
    </row>
    <row r="13" spans="1:6" ht="15.6" customHeight="1" x14ac:dyDescent="0.25">
      <c r="A13" s="4" t="s">
        <v>16</v>
      </c>
      <c r="B13" s="11"/>
      <c r="C13" s="37"/>
      <c r="D13" s="38"/>
      <c r="E13" s="3"/>
    </row>
    <row r="14" spans="1:6" ht="24.75" customHeight="1" x14ac:dyDescent="0.25">
      <c r="A14" s="5" t="s">
        <v>17</v>
      </c>
      <c r="B14" s="11" t="s">
        <v>18</v>
      </c>
      <c r="C14" s="3">
        <v>141258822.59999999</v>
      </c>
      <c r="D14" s="3">
        <v>141258822.59999999</v>
      </c>
      <c r="E14" s="3">
        <v>155757718.30000001</v>
      </c>
    </row>
    <row r="15" spans="1:6" ht="24.75" customHeight="1" x14ac:dyDescent="0.25">
      <c r="A15" s="5" t="s">
        <v>19</v>
      </c>
      <c r="B15" s="11" t="s">
        <v>20</v>
      </c>
      <c r="C15" s="3">
        <v>38933133.100000001</v>
      </c>
      <c r="D15" s="3">
        <v>38933133.100000001</v>
      </c>
      <c r="E15" s="3">
        <v>53081908.5</v>
      </c>
    </row>
    <row r="16" spans="1:6" ht="24.75" customHeight="1" x14ac:dyDescent="0.25">
      <c r="A16" s="5" t="s">
        <v>21</v>
      </c>
      <c r="B16" s="11" t="s">
        <v>22</v>
      </c>
      <c r="C16" s="6">
        <f>C14-C15</f>
        <v>102325689.5</v>
      </c>
      <c r="D16" s="6">
        <f>D14-D15</f>
        <v>102325689.5</v>
      </c>
      <c r="E16" s="6">
        <f>E14-E15</f>
        <v>102675809.80000001</v>
      </c>
      <c r="F16" s="20"/>
    </row>
    <row r="17" spans="1:5" ht="24.75" customHeight="1" x14ac:dyDescent="0.25">
      <c r="A17" s="5" t="s">
        <v>23</v>
      </c>
      <c r="B17" s="11" t="s">
        <v>24</v>
      </c>
      <c r="C17" s="37">
        <v>16815204.300000001</v>
      </c>
      <c r="D17" s="38" t="s">
        <v>25</v>
      </c>
      <c r="E17" s="3">
        <v>16815204.300000001</v>
      </c>
    </row>
    <row r="18" spans="1:5" ht="24.75" customHeight="1" x14ac:dyDescent="0.25">
      <c r="A18" s="4" t="s">
        <v>26</v>
      </c>
      <c r="B18" s="10" t="s">
        <v>27</v>
      </c>
      <c r="C18" s="43">
        <f>D16+C17</f>
        <v>119140893.8</v>
      </c>
      <c r="D18" s="44" t="s">
        <v>25</v>
      </c>
      <c r="E18" s="6">
        <f>E16+E17</f>
        <v>119491014.10000001</v>
      </c>
    </row>
    <row r="19" spans="1:5" x14ac:dyDescent="0.25">
      <c r="A19" s="29" t="s">
        <v>28</v>
      </c>
      <c r="B19" s="45"/>
      <c r="C19" s="45"/>
      <c r="D19" s="45"/>
      <c r="E19" s="30"/>
    </row>
    <row r="20" spans="1:5" ht="24.75" customHeight="1" x14ac:dyDescent="0.25">
      <c r="A20" s="5" t="s">
        <v>29</v>
      </c>
      <c r="B20" s="10" t="s">
        <v>30</v>
      </c>
      <c r="C20" s="37">
        <v>0</v>
      </c>
      <c r="D20" s="38" t="s">
        <v>25</v>
      </c>
      <c r="E20" s="3">
        <v>0</v>
      </c>
    </row>
    <row r="21" spans="1:5" x14ac:dyDescent="0.25">
      <c r="A21" s="29" t="s">
        <v>31</v>
      </c>
      <c r="B21" s="45"/>
      <c r="C21" s="45"/>
      <c r="D21" s="45"/>
      <c r="E21" s="30"/>
    </row>
    <row r="22" spans="1:5" ht="24.75" customHeight="1" x14ac:dyDescent="0.25">
      <c r="A22" s="5" t="s">
        <v>32</v>
      </c>
      <c r="B22" s="11" t="s">
        <v>33</v>
      </c>
      <c r="C22" s="37">
        <v>0</v>
      </c>
      <c r="D22" s="38" t="s">
        <v>25</v>
      </c>
      <c r="E22" s="3">
        <v>0</v>
      </c>
    </row>
    <row r="23" spans="1:5" ht="24.75" customHeight="1" x14ac:dyDescent="0.25">
      <c r="A23" s="5" t="s">
        <v>34</v>
      </c>
      <c r="B23" s="11" t="s">
        <v>35</v>
      </c>
      <c r="C23" s="37">
        <v>0</v>
      </c>
      <c r="D23" s="38" t="s">
        <v>25</v>
      </c>
      <c r="E23" s="3">
        <v>576</v>
      </c>
    </row>
    <row r="24" spans="1:5" ht="24.75" customHeight="1" x14ac:dyDescent="0.25">
      <c r="A24" s="5" t="s">
        <v>36</v>
      </c>
      <c r="B24" s="11" t="s">
        <v>37</v>
      </c>
      <c r="C24" s="37"/>
      <c r="D24" s="38"/>
      <c r="E24" s="3">
        <v>0</v>
      </c>
    </row>
    <row r="25" spans="1:5" ht="24.75" customHeight="1" x14ac:dyDescent="0.25">
      <c r="A25" s="5" t="s">
        <v>38</v>
      </c>
      <c r="B25" s="11" t="s">
        <v>39</v>
      </c>
      <c r="C25" s="37"/>
      <c r="D25" s="38"/>
      <c r="E25" s="3">
        <v>0</v>
      </c>
    </row>
    <row r="26" spans="1:5" ht="24.75" customHeight="1" x14ac:dyDescent="0.25">
      <c r="A26" s="5" t="s">
        <v>40</v>
      </c>
      <c r="B26" s="11" t="s">
        <v>41</v>
      </c>
      <c r="C26" s="16"/>
      <c r="D26" s="17">
        <v>1171086.3</v>
      </c>
      <c r="E26" s="3">
        <v>1674203.9</v>
      </c>
    </row>
    <row r="27" spans="1:5" ht="24.75" customHeight="1" x14ac:dyDescent="0.25">
      <c r="A27" s="5" t="s">
        <v>42</v>
      </c>
      <c r="B27" s="11" t="s">
        <v>43</v>
      </c>
      <c r="C27" s="37">
        <v>180601</v>
      </c>
      <c r="D27" s="38"/>
      <c r="E27" s="3">
        <v>250971.1</v>
      </c>
    </row>
    <row r="28" spans="1:5" ht="24.75" customHeight="1" x14ac:dyDescent="0.25">
      <c r="A28" s="5" t="s">
        <v>44</v>
      </c>
      <c r="B28" s="11" t="s">
        <v>45</v>
      </c>
      <c r="C28" s="37">
        <v>8291.7999999999993</v>
      </c>
      <c r="D28" s="38"/>
      <c r="E28" s="3">
        <v>16108.4</v>
      </c>
    </row>
    <row r="29" spans="1:5" ht="24.75" customHeight="1" x14ac:dyDescent="0.25">
      <c r="A29" s="5" t="s">
        <v>46</v>
      </c>
      <c r="B29" s="11" t="s">
        <v>47</v>
      </c>
      <c r="C29" s="37">
        <v>324853</v>
      </c>
      <c r="D29" s="38"/>
      <c r="E29" s="3">
        <v>338709.7</v>
      </c>
    </row>
    <row r="30" spans="1:5" ht="24.75" customHeight="1" x14ac:dyDescent="0.25">
      <c r="A30" s="4" t="s">
        <v>48</v>
      </c>
      <c r="B30" s="10" t="s">
        <v>49</v>
      </c>
      <c r="C30" s="43">
        <f>SUM(C22:D29)</f>
        <v>1684832.1</v>
      </c>
      <c r="D30" s="44" t="s">
        <v>25</v>
      </c>
      <c r="E30" s="6">
        <f>SUM(E22:E29)</f>
        <v>2280569.1</v>
      </c>
    </row>
    <row r="31" spans="1:5" x14ac:dyDescent="0.25">
      <c r="A31" s="29" t="s">
        <v>50</v>
      </c>
      <c r="B31" s="45"/>
      <c r="C31" s="45"/>
      <c r="D31" s="45"/>
      <c r="E31" s="30"/>
    </row>
    <row r="32" spans="1:5" ht="24.75" customHeight="1" x14ac:dyDescent="0.25">
      <c r="A32" s="5" t="s">
        <v>51</v>
      </c>
      <c r="B32" s="11" t="s">
        <v>52</v>
      </c>
      <c r="C32" s="37">
        <v>0</v>
      </c>
      <c r="D32" s="38" t="s">
        <v>25</v>
      </c>
      <c r="E32" s="3">
        <v>0</v>
      </c>
    </row>
    <row r="33" spans="1:6" ht="24.75" customHeight="1" x14ac:dyDescent="0.25">
      <c r="A33" s="5" t="s">
        <v>53</v>
      </c>
      <c r="B33" s="11" t="s">
        <v>54</v>
      </c>
      <c r="C33" s="37">
        <v>0</v>
      </c>
      <c r="D33" s="38" t="s">
        <v>25</v>
      </c>
      <c r="E33" s="3">
        <v>0</v>
      </c>
    </row>
    <row r="34" spans="1:6" ht="24.75" customHeight="1" x14ac:dyDescent="0.25">
      <c r="A34" s="5" t="s">
        <v>55</v>
      </c>
      <c r="B34" s="11" t="s">
        <v>56</v>
      </c>
      <c r="C34" s="37">
        <v>0</v>
      </c>
      <c r="D34" s="38" t="s">
        <v>25</v>
      </c>
      <c r="E34" s="3">
        <v>0</v>
      </c>
    </row>
    <row r="35" spans="1:6" ht="24.75" customHeight="1" x14ac:dyDescent="0.25">
      <c r="A35" s="5" t="s">
        <v>57</v>
      </c>
      <c r="B35" s="11" t="s">
        <v>58</v>
      </c>
      <c r="C35" s="37">
        <v>0</v>
      </c>
      <c r="D35" s="38" t="s">
        <v>25</v>
      </c>
      <c r="E35" s="3">
        <v>0</v>
      </c>
    </row>
    <row r="36" spans="1:6" ht="24.75" customHeight="1" x14ac:dyDescent="0.25">
      <c r="A36" s="5" t="s">
        <v>59</v>
      </c>
      <c r="B36" s="11" t="s">
        <v>60</v>
      </c>
      <c r="C36" s="37">
        <v>0</v>
      </c>
      <c r="D36" s="38" t="s">
        <v>25</v>
      </c>
      <c r="E36" s="3">
        <v>0</v>
      </c>
    </row>
    <row r="37" spans="1:6" ht="24.75" customHeight="1" x14ac:dyDescent="0.25">
      <c r="A37" s="5" t="s">
        <v>61</v>
      </c>
      <c r="B37" s="11">
        <v>101</v>
      </c>
      <c r="C37" s="37">
        <v>0</v>
      </c>
      <c r="D37" s="38" t="s">
        <v>25</v>
      </c>
      <c r="E37" s="3">
        <v>0</v>
      </c>
    </row>
    <row r="38" spans="1:6" ht="24.75" customHeight="1" x14ac:dyDescent="0.25">
      <c r="A38" s="4" t="s">
        <v>62</v>
      </c>
      <c r="B38" s="10">
        <v>110</v>
      </c>
      <c r="C38" s="43">
        <v>0</v>
      </c>
      <c r="D38" s="44" t="s">
        <v>25</v>
      </c>
      <c r="E38" s="6">
        <v>0</v>
      </c>
    </row>
    <row r="39" spans="1:6" ht="24.75" customHeight="1" x14ac:dyDescent="0.25">
      <c r="A39" s="4" t="s">
        <v>63</v>
      </c>
      <c r="B39" s="10">
        <v>120</v>
      </c>
      <c r="C39" s="43">
        <f>C18+C20+C30+C38</f>
        <v>120825725.89999999</v>
      </c>
      <c r="D39" s="44" t="s">
        <v>25</v>
      </c>
      <c r="E39" s="18">
        <f>E18+E20+E30+E38</f>
        <v>121771583.2</v>
      </c>
      <c r="F39" s="19" t="s">
        <v>25</v>
      </c>
    </row>
    <row r="40" spans="1:6" ht="26.25" x14ac:dyDescent="0.25">
      <c r="A40" s="2" t="s">
        <v>10</v>
      </c>
      <c r="B40" s="10" t="s">
        <v>11</v>
      </c>
      <c r="C40" s="29" t="s">
        <v>12</v>
      </c>
      <c r="D40" s="30"/>
      <c r="E40" s="2" t="s">
        <v>13</v>
      </c>
    </row>
    <row r="41" spans="1:6" x14ac:dyDescent="0.25">
      <c r="A41" s="29" t="s">
        <v>64</v>
      </c>
      <c r="B41" s="45"/>
      <c r="C41" s="45"/>
      <c r="D41" s="45"/>
      <c r="E41" s="30"/>
    </row>
    <row r="42" spans="1:6" ht="24.75" customHeight="1" x14ac:dyDescent="0.25">
      <c r="A42" s="5" t="s">
        <v>65</v>
      </c>
      <c r="B42" s="11">
        <v>130</v>
      </c>
      <c r="C42" s="37">
        <v>0</v>
      </c>
      <c r="D42" s="38" t="s">
        <v>25</v>
      </c>
      <c r="E42" s="3">
        <v>0</v>
      </c>
    </row>
    <row r="43" spans="1:6" ht="24.75" customHeight="1" x14ac:dyDescent="0.25">
      <c r="A43" s="5" t="s">
        <v>66</v>
      </c>
      <c r="B43" s="11">
        <v>131</v>
      </c>
      <c r="C43" s="37">
        <v>0</v>
      </c>
      <c r="D43" s="38" t="s">
        <v>25</v>
      </c>
      <c r="E43" s="3">
        <v>0</v>
      </c>
    </row>
    <row r="44" spans="1:6" ht="24.75" customHeight="1" x14ac:dyDescent="0.25">
      <c r="A44" s="5" t="s">
        <v>67</v>
      </c>
      <c r="B44" s="11">
        <v>140</v>
      </c>
      <c r="C44" s="37">
        <v>0</v>
      </c>
      <c r="D44" s="38" t="s">
        <v>25</v>
      </c>
      <c r="E44" s="3">
        <v>0</v>
      </c>
    </row>
    <row r="45" spans="1:6" ht="33.6" customHeight="1" x14ac:dyDescent="0.25">
      <c r="A45" s="5" t="s">
        <v>68</v>
      </c>
      <c r="B45" s="11">
        <v>141</v>
      </c>
      <c r="C45" s="37">
        <v>0</v>
      </c>
      <c r="D45" s="38" t="s">
        <v>25</v>
      </c>
      <c r="E45" s="3">
        <v>0</v>
      </c>
    </row>
    <row r="46" spans="1:6" ht="24.75" customHeight="1" x14ac:dyDescent="0.25">
      <c r="A46" s="5" t="s">
        <v>69</v>
      </c>
      <c r="B46" s="11">
        <v>142</v>
      </c>
      <c r="C46" s="37">
        <v>778444183.5</v>
      </c>
      <c r="D46" s="38" t="s">
        <v>25</v>
      </c>
      <c r="E46" s="3">
        <v>861516591.29999995</v>
      </c>
    </row>
    <row r="47" spans="1:6" ht="24.75" customHeight="1" x14ac:dyDescent="0.25">
      <c r="A47" s="5" t="s">
        <v>70</v>
      </c>
      <c r="B47" s="11">
        <v>143</v>
      </c>
      <c r="C47" s="37">
        <v>83486489.599999994</v>
      </c>
      <c r="D47" s="38" t="s">
        <v>25</v>
      </c>
      <c r="E47" s="3">
        <v>12104005.699999999</v>
      </c>
    </row>
    <row r="48" spans="1:6" ht="24.75" customHeight="1" x14ac:dyDescent="0.25">
      <c r="A48" s="5" t="s">
        <v>71</v>
      </c>
      <c r="B48" s="11">
        <v>144</v>
      </c>
      <c r="C48" s="37">
        <v>0</v>
      </c>
      <c r="D48" s="38" t="s">
        <v>25</v>
      </c>
      <c r="E48" s="3">
        <v>2500306.4</v>
      </c>
    </row>
    <row r="49" spans="1:5" x14ac:dyDescent="0.25">
      <c r="A49" s="5" t="s">
        <v>72</v>
      </c>
      <c r="B49" s="11">
        <v>145</v>
      </c>
      <c r="C49" s="37"/>
      <c r="D49" s="38"/>
      <c r="E49" s="3">
        <v>87258.8</v>
      </c>
    </row>
    <row r="50" spans="1:5" x14ac:dyDescent="0.25">
      <c r="A50" s="5" t="s">
        <v>73</v>
      </c>
      <c r="B50" s="11">
        <v>146</v>
      </c>
      <c r="C50" s="37">
        <v>0</v>
      </c>
      <c r="D50" s="38" t="s">
        <v>25</v>
      </c>
      <c r="E50" s="3">
        <v>0</v>
      </c>
    </row>
    <row r="51" spans="1:5" ht="24.75" customHeight="1" x14ac:dyDescent="0.25">
      <c r="A51" s="5" t="s">
        <v>74</v>
      </c>
      <c r="B51" s="11">
        <v>150</v>
      </c>
      <c r="C51" s="37">
        <v>0</v>
      </c>
      <c r="D51" s="38" t="s">
        <v>25</v>
      </c>
      <c r="E51" s="3">
        <v>0</v>
      </c>
    </row>
    <row r="52" spans="1:5" x14ac:dyDescent="0.25">
      <c r="A52" s="5" t="s">
        <v>75</v>
      </c>
      <c r="B52" s="11">
        <v>151</v>
      </c>
      <c r="C52" s="37">
        <v>0</v>
      </c>
      <c r="D52" s="38" t="s">
        <v>25</v>
      </c>
      <c r="E52" s="3">
        <v>0</v>
      </c>
    </row>
    <row r="53" spans="1:5" x14ac:dyDescent="0.25">
      <c r="A53" s="5" t="s">
        <v>76</v>
      </c>
      <c r="B53" s="11">
        <v>160</v>
      </c>
      <c r="C53" s="37">
        <v>0</v>
      </c>
      <c r="D53" s="38" t="s">
        <v>25</v>
      </c>
      <c r="E53" s="3">
        <v>0</v>
      </c>
    </row>
    <row r="54" spans="1:5" x14ac:dyDescent="0.25">
      <c r="A54" s="5" t="s">
        <v>77</v>
      </c>
      <c r="B54" s="11">
        <v>161</v>
      </c>
      <c r="C54" s="37">
        <v>0</v>
      </c>
      <c r="D54" s="38" t="s">
        <v>25</v>
      </c>
      <c r="E54" s="3">
        <v>0</v>
      </c>
    </row>
    <row r="55" spans="1:5" x14ac:dyDescent="0.25">
      <c r="A55" s="5" t="s">
        <v>78</v>
      </c>
      <c r="B55" s="11">
        <v>162</v>
      </c>
      <c r="C55" s="37">
        <v>0</v>
      </c>
      <c r="D55" s="38" t="s">
        <v>25</v>
      </c>
      <c r="E55" s="3">
        <v>0</v>
      </c>
    </row>
    <row r="56" spans="1:5" ht="24.75" customHeight="1" x14ac:dyDescent="0.25">
      <c r="A56" s="5" t="s">
        <v>79</v>
      </c>
      <c r="B56" s="11">
        <v>170</v>
      </c>
      <c r="C56" s="37">
        <v>390670200</v>
      </c>
      <c r="D56" s="38" t="s">
        <v>25</v>
      </c>
      <c r="E56" s="3">
        <v>504901059.30000001</v>
      </c>
    </row>
    <row r="57" spans="1:5" ht="24.75" customHeight="1" x14ac:dyDescent="0.25">
      <c r="A57" s="4" t="s">
        <v>80</v>
      </c>
      <c r="B57" s="10">
        <v>180</v>
      </c>
      <c r="C57" s="43">
        <f>SUM(C42:D56)</f>
        <v>1252600873.0999999</v>
      </c>
      <c r="D57" s="44" t="s">
        <v>25</v>
      </c>
      <c r="E57" s="6">
        <f>SUM(E42:E56)</f>
        <v>1381109221.5</v>
      </c>
    </row>
    <row r="58" spans="1:5" ht="24.75" customHeight="1" x14ac:dyDescent="0.25">
      <c r="A58" s="29" t="s">
        <v>81</v>
      </c>
      <c r="B58" s="45"/>
      <c r="C58" s="45"/>
      <c r="D58" s="45"/>
      <c r="E58" s="30"/>
    </row>
    <row r="59" spans="1:5" ht="24.75" customHeight="1" x14ac:dyDescent="0.25">
      <c r="A59" s="5" t="s">
        <v>82</v>
      </c>
      <c r="B59" s="11">
        <v>190</v>
      </c>
      <c r="C59" s="37">
        <v>0</v>
      </c>
      <c r="D59" s="38" t="s">
        <v>25</v>
      </c>
      <c r="E59" s="3"/>
    </row>
    <row r="60" spans="1:5" ht="24.75" customHeight="1" x14ac:dyDescent="0.25">
      <c r="A60" s="5" t="s">
        <v>83</v>
      </c>
      <c r="B60" s="11">
        <v>191</v>
      </c>
      <c r="C60" s="37">
        <v>0</v>
      </c>
      <c r="D60" s="38" t="s">
        <v>25</v>
      </c>
      <c r="E60" s="3">
        <v>0</v>
      </c>
    </row>
    <row r="61" spans="1:5" ht="24.75" customHeight="1" x14ac:dyDescent="0.25">
      <c r="A61" s="5" t="s">
        <v>84</v>
      </c>
      <c r="B61" s="11">
        <v>192</v>
      </c>
      <c r="C61" s="37">
        <v>0</v>
      </c>
      <c r="D61" s="38" t="s">
        <v>25</v>
      </c>
      <c r="E61" s="3">
        <v>0</v>
      </c>
    </row>
    <row r="62" spans="1:5" ht="24.75" customHeight="1" x14ac:dyDescent="0.25">
      <c r="A62" s="5" t="s">
        <v>85</v>
      </c>
      <c r="B62" s="11">
        <v>193</v>
      </c>
      <c r="C62" s="37">
        <v>0</v>
      </c>
      <c r="D62" s="38" t="s">
        <v>25</v>
      </c>
      <c r="E62" s="3">
        <v>0</v>
      </c>
    </row>
    <row r="63" spans="1:5" ht="24.75" customHeight="1" x14ac:dyDescent="0.25">
      <c r="A63" s="5" t="s">
        <v>86</v>
      </c>
      <c r="B63" s="11">
        <v>194</v>
      </c>
      <c r="C63" s="37">
        <v>616205187.29999995</v>
      </c>
      <c r="D63" s="38" t="s">
        <v>25</v>
      </c>
      <c r="E63" s="21">
        <v>57973521.799999997</v>
      </c>
    </row>
    <row r="64" spans="1:5" ht="24.75" customHeight="1" x14ac:dyDescent="0.25">
      <c r="A64" s="5" t="s">
        <v>87</v>
      </c>
      <c r="B64" s="11">
        <v>200</v>
      </c>
      <c r="C64" s="37">
        <v>0</v>
      </c>
      <c r="D64" s="38" t="s">
        <v>25</v>
      </c>
      <c r="E64" s="3"/>
    </row>
    <row r="65" spans="1:6" ht="24.75" customHeight="1" x14ac:dyDescent="0.25">
      <c r="A65" s="5" t="s">
        <v>88</v>
      </c>
      <c r="B65" s="11">
        <v>201</v>
      </c>
      <c r="C65" s="37">
        <v>0</v>
      </c>
      <c r="D65" s="38" t="s">
        <v>25</v>
      </c>
      <c r="E65" s="3"/>
    </row>
    <row r="66" spans="1:6" ht="24.75" customHeight="1" x14ac:dyDescent="0.25">
      <c r="A66" s="5" t="s">
        <v>89</v>
      </c>
      <c r="B66" s="11">
        <v>202</v>
      </c>
      <c r="C66" s="37">
        <v>0</v>
      </c>
      <c r="D66" s="38" t="s">
        <v>25</v>
      </c>
      <c r="E66" s="3">
        <v>0</v>
      </c>
    </row>
    <row r="67" spans="1:6" ht="24.75" customHeight="1" x14ac:dyDescent="0.25">
      <c r="A67" s="5" t="s">
        <v>90</v>
      </c>
      <c r="B67" s="11">
        <v>203</v>
      </c>
      <c r="C67" s="37">
        <v>0</v>
      </c>
      <c r="D67" s="38" t="s">
        <v>25</v>
      </c>
      <c r="E67" s="3">
        <v>0</v>
      </c>
    </row>
    <row r="68" spans="1:6" ht="24.75" customHeight="1" x14ac:dyDescent="0.25">
      <c r="A68" s="5" t="s">
        <v>91</v>
      </c>
      <c r="B68" s="11">
        <v>204</v>
      </c>
      <c r="C68" s="37">
        <v>0</v>
      </c>
      <c r="D68" s="38" t="s">
        <v>25</v>
      </c>
      <c r="E68" s="3">
        <v>0</v>
      </c>
    </row>
    <row r="69" spans="1:6" ht="24.75" customHeight="1" x14ac:dyDescent="0.25">
      <c r="A69" s="5" t="s">
        <v>92</v>
      </c>
      <c r="B69" s="11">
        <v>210</v>
      </c>
      <c r="C69" s="37">
        <v>0</v>
      </c>
      <c r="D69" s="38" t="s">
        <v>25</v>
      </c>
      <c r="E69" s="3">
        <v>0</v>
      </c>
    </row>
    <row r="70" spans="1:6" ht="24.75" customHeight="1" x14ac:dyDescent="0.25">
      <c r="A70" s="5" t="s">
        <v>93</v>
      </c>
      <c r="B70" s="11">
        <v>211</v>
      </c>
      <c r="C70" s="37">
        <v>1341176</v>
      </c>
      <c r="D70" s="38" t="s">
        <v>25</v>
      </c>
      <c r="E70" s="21">
        <v>610654.19999999995</v>
      </c>
    </row>
    <row r="71" spans="1:6" ht="24.75" customHeight="1" x14ac:dyDescent="0.25">
      <c r="A71" s="5" t="s">
        <v>94</v>
      </c>
      <c r="B71" s="11">
        <v>212</v>
      </c>
      <c r="C71" s="37">
        <v>0</v>
      </c>
      <c r="D71" s="38" t="s">
        <v>25</v>
      </c>
      <c r="E71" s="3">
        <v>0</v>
      </c>
    </row>
    <row r="72" spans="1:6" ht="24.75" customHeight="1" x14ac:dyDescent="0.25">
      <c r="A72" s="5" t="s">
        <v>95</v>
      </c>
      <c r="B72" s="11">
        <v>213</v>
      </c>
      <c r="C72" s="37">
        <v>0</v>
      </c>
      <c r="D72" s="38" t="s">
        <v>25</v>
      </c>
      <c r="E72" s="3">
        <v>0</v>
      </c>
    </row>
    <row r="73" spans="1:6" ht="24.75" customHeight="1" x14ac:dyDescent="0.25">
      <c r="A73" s="5" t="s">
        <v>96</v>
      </c>
      <c r="B73" s="11">
        <v>220</v>
      </c>
      <c r="C73" s="37">
        <v>0</v>
      </c>
      <c r="D73" s="38" t="s">
        <v>25</v>
      </c>
      <c r="E73" s="3">
        <v>0</v>
      </c>
    </row>
    <row r="74" spans="1:6" ht="24.75" customHeight="1" x14ac:dyDescent="0.25">
      <c r="A74" s="4" t="s">
        <v>97</v>
      </c>
      <c r="B74" s="10">
        <v>230</v>
      </c>
      <c r="C74" s="43">
        <f>SUM(C59:D73)</f>
        <v>617546363.29999995</v>
      </c>
      <c r="D74" s="44" t="s">
        <v>25</v>
      </c>
      <c r="E74" s="6">
        <f>SUM(E59:E73)</f>
        <v>58584176</v>
      </c>
    </row>
    <row r="75" spans="1:6" ht="24.75" customHeight="1" x14ac:dyDescent="0.25">
      <c r="A75" s="4" t="s">
        <v>98</v>
      </c>
      <c r="B75" s="10">
        <v>240</v>
      </c>
      <c r="C75" s="43">
        <f>C39+C57+C74</f>
        <v>1990972962.3</v>
      </c>
      <c r="D75" s="44" t="s">
        <v>25</v>
      </c>
      <c r="E75" s="18">
        <f>E39+E57+E74</f>
        <v>1561464980.7</v>
      </c>
      <c r="F75" s="19" t="s">
        <v>25</v>
      </c>
    </row>
    <row r="76" spans="1:6" ht="26.25" x14ac:dyDescent="0.25">
      <c r="A76" s="2" t="s">
        <v>99</v>
      </c>
      <c r="B76" s="10" t="s">
        <v>11</v>
      </c>
      <c r="C76" s="29" t="s">
        <v>12</v>
      </c>
      <c r="D76" s="30"/>
      <c r="E76" s="2" t="s">
        <v>13</v>
      </c>
    </row>
    <row r="77" spans="1:6" x14ac:dyDescent="0.25">
      <c r="A77" s="29" t="s">
        <v>100</v>
      </c>
      <c r="B77" s="45"/>
      <c r="C77" s="45"/>
      <c r="D77" s="45"/>
      <c r="E77" s="30"/>
    </row>
    <row r="78" spans="1:6" x14ac:dyDescent="0.25">
      <c r="A78" s="5" t="s">
        <v>82</v>
      </c>
      <c r="B78" s="11">
        <v>250</v>
      </c>
      <c r="C78" s="37">
        <v>0</v>
      </c>
      <c r="D78" s="38" t="s">
        <v>25</v>
      </c>
      <c r="E78" s="3">
        <v>0</v>
      </c>
    </row>
    <row r="79" spans="1:6" x14ac:dyDescent="0.25">
      <c r="A79" s="5" t="s">
        <v>83</v>
      </c>
      <c r="B79" s="11">
        <v>251</v>
      </c>
      <c r="C79" s="37">
        <v>0</v>
      </c>
      <c r="D79" s="38" t="s">
        <v>25</v>
      </c>
      <c r="E79" s="3">
        <v>0</v>
      </c>
    </row>
    <row r="80" spans="1:6" ht="24.75" customHeight="1" x14ac:dyDescent="0.25">
      <c r="A80" s="5" t="s">
        <v>84</v>
      </c>
      <c r="B80" s="11">
        <v>252</v>
      </c>
      <c r="C80" s="37">
        <v>0</v>
      </c>
      <c r="D80" s="38" t="s">
        <v>25</v>
      </c>
      <c r="E80" s="3">
        <v>0</v>
      </c>
    </row>
    <row r="81" spans="1:10" ht="24.75" customHeight="1" x14ac:dyDescent="0.25">
      <c r="A81" s="5" t="s">
        <v>101</v>
      </c>
      <c r="B81" s="11">
        <v>253</v>
      </c>
      <c r="C81" s="37">
        <v>0</v>
      </c>
      <c r="D81" s="38" t="s">
        <v>25</v>
      </c>
      <c r="E81" s="3">
        <v>0</v>
      </c>
    </row>
    <row r="82" spans="1:10" ht="24.75" customHeight="1" x14ac:dyDescent="0.25">
      <c r="A82" s="5" t="s">
        <v>85</v>
      </c>
      <c r="B82" s="11">
        <v>254</v>
      </c>
      <c r="C82" s="37">
        <v>0</v>
      </c>
      <c r="D82" s="38" t="s">
        <v>25</v>
      </c>
      <c r="E82" s="3">
        <v>0</v>
      </c>
    </row>
    <row r="83" spans="1:10" ht="24.75" customHeight="1" x14ac:dyDescent="0.25">
      <c r="A83" s="5" t="s">
        <v>102</v>
      </c>
      <c r="B83" s="11">
        <v>255</v>
      </c>
      <c r="C83" s="37">
        <v>2099775.4</v>
      </c>
      <c r="D83" s="38" t="s">
        <v>25</v>
      </c>
      <c r="E83" s="21">
        <v>957668.1</v>
      </c>
      <c r="F83" s="23"/>
      <c r="G83" s="24"/>
      <c r="H83" s="24"/>
      <c r="I83" s="24"/>
      <c r="J83" s="24"/>
    </row>
    <row r="84" spans="1:10" ht="24.75" customHeight="1" x14ac:dyDescent="0.25">
      <c r="A84" s="5" t="s">
        <v>103</v>
      </c>
      <c r="B84" s="11">
        <v>260</v>
      </c>
      <c r="C84" s="37">
        <v>608926.69999999995</v>
      </c>
      <c r="D84" s="38" t="s">
        <v>25</v>
      </c>
      <c r="E84" s="3">
        <v>327200.5</v>
      </c>
      <c r="F84" s="24"/>
      <c r="G84" s="24"/>
      <c r="H84" s="24"/>
      <c r="I84" s="25"/>
      <c r="J84" s="24"/>
    </row>
    <row r="85" spans="1:10" ht="24.75" customHeight="1" x14ac:dyDescent="0.25">
      <c r="A85" s="5" t="s">
        <v>88</v>
      </c>
      <c r="B85" s="11">
        <v>261</v>
      </c>
      <c r="C85" s="37">
        <v>1250915.5</v>
      </c>
      <c r="D85" s="38" t="s">
        <v>25</v>
      </c>
      <c r="E85" s="3">
        <v>754543.9</v>
      </c>
      <c r="F85" s="24"/>
      <c r="G85" s="24"/>
      <c r="H85" s="24"/>
      <c r="I85" s="25"/>
      <c r="J85" s="24"/>
    </row>
    <row r="86" spans="1:10" ht="24.75" customHeight="1" x14ac:dyDescent="0.25">
      <c r="A86" s="5" t="s">
        <v>104</v>
      </c>
      <c r="B86" s="11">
        <v>262</v>
      </c>
      <c r="C86" s="37">
        <v>4079.1</v>
      </c>
      <c r="D86" s="38" t="s">
        <v>25</v>
      </c>
      <c r="E86" s="3">
        <v>2032.4</v>
      </c>
      <c r="F86" s="24"/>
      <c r="G86" s="24"/>
      <c r="H86" s="24"/>
      <c r="I86" s="25"/>
      <c r="J86" s="24"/>
    </row>
    <row r="87" spans="1:10" x14ac:dyDescent="0.25">
      <c r="A87" s="5" t="s">
        <v>105</v>
      </c>
      <c r="B87" s="11">
        <v>263</v>
      </c>
      <c r="C87" s="37">
        <v>0</v>
      </c>
      <c r="D87" s="38" t="s">
        <v>25</v>
      </c>
      <c r="E87" s="3"/>
      <c r="F87" s="24"/>
      <c r="G87" s="24"/>
      <c r="H87" s="24"/>
      <c r="I87" s="25"/>
      <c r="J87" s="24"/>
    </row>
    <row r="88" spans="1:10" ht="24.75" customHeight="1" x14ac:dyDescent="0.25">
      <c r="A88" s="5" t="s">
        <v>91</v>
      </c>
      <c r="B88" s="11">
        <v>264</v>
      </c>
      <c r="C88" s="37">
        <v>0</v>
      </c>
      <c r="D88" s="38" t="s">
        <v>25</v>
      </c>
      <c r="E88" s="3"/>
      <c r="F88" s="24"/>
      <c r="G88" s="24"/>
      <c r="H88" s="24"/>
      <c r="I88" s="25"/>
      <c r="J88" s="24"/>
    </row>
    <row r="89" spans="1:10" ht="24.75" customHeight="1" x14ac:dyDescent="0.25">
      <c r="A89" s="5" t="s">
        <v>106</v>
      </c>
      <c r="B89" s="11">
        <v>270</v>
      </c>
      <c r="C89" s="37">
        <v>54194.2</v>
      </c>
      <c r="D89" s="38" t="s">
        <v>25</v>
      </c>
      <c r="E89" s="3">
        <v>1020.8</v>
      </c>
      <c r="F89" s="24"/>
      <c r="G89" s="24"/>
      <c r="H89" s="24"/>
      <c r="I89" s="25"/>
      <c r="J89" s="24"/>
    </row>
    <row r="90" spans="1:10" ht="24.75" customHeight="1" x14ac:dyDescent="0.25">
      <c r="A90" s="5" t="s">
        <v>107</v>
      </c>
      <c r="B90" s="11">
        <v>271</v>
      </c>
      <c r="C90" s="37">
        <v>404407.7</v>
      </c>
      <c r="D90" s="38" t="s">
        <v>25</v>
      </c>
      <c r="E90" s="21">
        <v>577586.30000000005</v>
      </c>
      <c r="F90" s="24"/>
      <c r="G90" s="24"/>
      <c r="H90" s="24"/>
      <c r="I90" s="25"/>
      <c r="J90" s="24"/>
    </row>
    <row r="91" spans="1:10" ht="24.75" customHeight="1" x14ac:dyDescent="0.25">
      <c r="A91" s="5" t="s">
        <v>108</v>
      </c>
      <c r="B91" s="11">
        <v>272</v>
      </c>
      <c r="C91" s="37">
        <v>2783058.1</v>
      </c>
      <c r="D91" s="38" t="s">
        <v>25</v>
      </c>
      <c r="E91" s="3">
        <v>1826345.5</v>
      </c>
      <c r="F91" s="24"/>
      <c r="G91" s="24"/>
      <c r="H91" s="24"/>
      <c r="I91" s="25"/>
      <c r="J91" s="24"/>
    </row>
    <row r="92" spans="1:10" ht="24.75" customHeight="1" x14ac:dyDescent="0.25">
      <c r="A92" s="5" t="s">
        <v>109</v>
      </c>
      <c r="B92" s="11">
        <v>273</v>
      </c>
      <c r="C92" s="37">
        <v>0</v>
      </c>
      <c r="D92" s="38" t="s">
        <v>25</v>
      </c>
      <c r="E92" s="3"/>
      <c r="F92" s="24"/>
      <c r="G92" s="24"/>
      <c r="H92" s="24"/>
      <c r="I92" s="25"/>
      <c r="J92" s="24"/>
    </row>
    <row r="93" spans="1:10" ht="24.75" customHeight="1" x14ac:dyDescent="0.25">
      <c r="A93" s="5" t="s">
        <v>110</v>
      </c>
      <c r="B93" s="11">
        <v>274</v>
      </c>
      <c r="C93" s="37">
        <v>0</v>
      </c>
      <c r="D93" s="38" t="s">
        <v>25</v>
      </c>
      <c r="E93" s="3"/>
      <c r="F93" s="24"/>
      <c r="G93" s="24"/>
      <c r="H93" s="24"/>
      <c r="I93" s="25"/>
      <c r="J93" s="24"/>
    </row>
    <row r="94" spans="1:10" ht="24.75" customHeight="1" x14ac:dyDescent="0.25">
      <c r="A94" s="5" t="s">
        <v>111</v>
      </c>
      <c r="B94" s="11">
        <v>275</v>
      </c>
      <c r="C94" s="37">
        <v>57852.7</v>
      </c>
      <c r="D94" s="38" t="s">
        <v>25</v>
      </c>
      <c r="E94" s="3">
        <v>112936.3</v>
      </c>
      <c r="F94" s="23"/>
      <c r="G94" s="24"/>
      <c r="H94" s="24"/>
      <c r="I94" s="25"/>
      <c r="J94" s="24"/>
    </row>
    <row r="95" spans="1:10" ht="24.75" customHeight="1" x14ac:dyDescent="0.25">
      <c r="A95" s="5" t="s">
        <v>112</v>
      </c>
      <c r="B95" s="11">
        <v>276</v>
      </c>
      <c r="C95" s="37">
        <v>0</v>
      </c>
      <c r="D95" s="38" t="s">
        <v>25</v>
      </c>
      <c r="E95" s="3"/>
      <c r="F95" s="24"/>
      <c r="G95" s="24"/>
      <c r="H95" s="24"/>
      <c r="I95" s="25"/>
      <c r="J95" s="24"/>
    </row>
    <row r="96" spans="1:10" ht="24.75" customHeight="1" x14ac:dyDescent="0.25">
      <c r="A96" s="5" t="s">
        <v>113</v>
      </c>
      <c r="B96" s="11">
        <v>277</v>
      </c>
      <c r="C96" s="37">
        <v>80545.600000000006</v>
      </c>
      <c r="D96" s="38" t="s">
        <v>25</v>
      </c>
      <c r="E96" s="3">
        <v>112225.1</v>
      </c>
      <c r="F96" s="24"/>
      <c r="G96" s="23"/>
      <c r="H96" s="24"/>
      <c r="I96" s="25"/>
      <c r="J96" s="24"/>
    </row>
    <row r="97" spans="1:10" ht="24.75" customHeight="1" x14ac:dyDescent="0.25">
      <c r="A97" s="5" t="s">
        <v>114</v>
      </c>
      <c r="B97" s="11">
        <v>280</v>
      </c>
      <c r="C97" s="37">
        <v>0</v>
      </c>
      <c r="D97" s="38" t="s">
        <v>25</v>
      </c>
      <c r="E97" s="3"/>
      <c r="F97" s="24"/>
      <c r="G97" s="24"/>
      <c r="H97" s="24"/>
      <c r="I97" s="24"/>
      <c r="J97" s="24"/>
    </row>
    <row r="98" spans="1:10" ht="24.75" customHeight="1" x14ac:dyDescent="0.25">
      <c r="A98" s="4" t="s">
        <v>115</v>
      </c>
      <c r="B98" s="10">
        <v>290</v>
      </c>
      <c r="C98" s="43">
        <f>SUM(C78:D97)</f>
        <v>7343754.9999999991</v>
      </c>
      <c r="D98" s="44" t="s">
        <v>25</v>
      </c>
      <c r="E98" s="6">
        <f>SUM(E78:E97)</f>
        <v>4671558.8999999994</v>
      </c>
      <c r="F98" s="23"/>
      <c r="G98" s="23"/>
      <c r="H98" s="23"/>
      <c r="I98" s="23"/>
      <c r="J98" s="24"/>
    </row>
    <row r="99" spans="1:10" ht="24.75" customHeight="1" x14ac:dyDescent="0.25">
      <c r="A99" s="29" t="s">
        <v>116</v>
      </c>
      <c r="B99" s="45"/>
      <c r="C99" s="45"/>
      <c r="D99" s="45"/>
      <c r="E99" s="30"/>
      <c r="F99" s="24"/>
      <c r="G99" s="24"/>
      <c r="H99" s="24"/>
      <c r="I99" s="24"/>
      <c r="J99" s="24"/>
    </row>
    <row r="100" spans="1:10" ht="24.75" customHeight="1" x14ac:dyDescent="0.25">
      <c r="A100" s="5" t="s">
        <v>117</v>
      </c>
      <c r="B100" s="11">
        <v>300</v>
      </c>
      <c r="C100" s="37">
        <v>0</v>
      </c>
      <c r="D100" s="38" t="s">
        <v>25</v>
      </c>
      <c r="E100" s="21"/>
      <c r="F100" s="26"/>
    </row>
    <row r="101" spans="1:10" ht="24.75" customHeight="1" x14ac:dyDescent="0.25">
      <c r="A101" s="5" t="s">
        <v>118</v>
      </c>
      <c r="B101" s="11">
        <v>301</v>
      </c>
      <c r="C101" s="37">
        <v>0</v>
      </c>
      <c r="D101" s="38" t="s">
        <v>25</v>
      </c>
      <c r="E101" s="3"/>
      <c r="F101" s="26"/>
      <c r="G101" s="20"/>
    </row>
    <row r="102" spans="1:10" ht="24.75" customHeight="1" x14ac:dyDescent="0.25">
      <c r="A102" s="4" t="s">
        <v>119</v>
      </c>
      <c r="B102" s="10">
        <v>302</v>
      </c>
      <c r="C102" s="43">
        <v>0</v>
      </c>
      <c r="D102" s="44" t="s">
        <v>25</v>
      </c>
      <c r="E102" s="6">
        <f>E100-E101</f>
        <v>0</v>
      </c>
    </row>
    <row r="103" spans="1:10" ht="24.75" customHeight="1" x14ac:dyDescent="0.25">
      <c r="A103" s="5" t="s">
        <v>120</v>
      </c>
      <c r="B103" s="11">
        <v>310</v>
      </c>
      <c r="C103" s="37">
        <v>0</v>
      </c>
      <c r="D103" s="38" t="s">
        <v>25</v>
      </c>
      <c r="E103" s="3">
        <v>0</v>
      </c>
    </row>
    <row r="104" spans="1:10" ht="24.75" customHeight="1" x14ac:dyDescent="0.25">
      <c r="A104" s="5" t="s">
        <v>121</v>
      </c>
      <c r="B104" s="11">
        <v>311</v>
      </c>
      <c r="C104" s="37">
        <v>0</v>
      </c>
      <c r="D104" s="38" t="s">
        <v>25</v>
      </c>
      <c r="E104" s="3">
        <v>0</v>
      </c>
    </row>
    <row r="105" spans="1:10" ht="24.75" customHeight="1" x14ac:dyDescent="0.25">
      <c r="A105" s="4" t="s">
        <v>122</v>
      </c>
      <c r="B105" s="10">
        <v>312</v>
      </c>
      <c r="C105" s="43">
        <v>0</v>
      </c>
      <c r="D105" s="44" t="s">
        <v>25</v>
      </c>
      <c r="E105" s="6">
        <v>0</v>
      </c>
    </row>
    <row r="106" spans="1:10" ht="24.75" customHeight="1" x14ac:dyDescent="0.25">
      <c r="A106" s="5" t="s">
        <v>123</v>
      </c>
      <c r="B106" s="11">
        <v>320</v>
      </c>
      <c r="C106" s="37">
        <v>0</v>
      </c>
      <c r="D106" s="38" t="s">
        <v>25</v>
      </c>
      <c r="E106" s="3">
        <v>0</v>
      </c>
    </row>
    <row r="107" spans="1:10" ht="24.75" customHeight="1" x14ac:dyDescent="0.25">
      <c r="A107" s="5" t="s">
        <v>124</v>
      </c>
      <c r="B107" s="11">
        <v>321</v>
      </c>
      <c r="C107" s="37">
        <v>0</v>
      </c>
      <c r="D107" s="38" t="s">
        <v>25</v>
      </c>
      <c r="E107" s="3">
        <v>0</v>
      </c>
    </row>
    <row r="108" spans="1:10" ht="24.75" customHeight="1" x14ac:dyDescent="0.25">
      <c r="A108" s="4" t="s">
        <v>125</v>
      </c>
      <c r="B108" s="10">
        <v>322</v>
      </c>
      <c r="C108" s="43">
        <v>0</v>
      </c>
      <c r="D108" s="44" t="s">
        <v>25</v>
      </c>
      <c r="E108" s="6">
        <v>0</v>
      </c>
    </row>
    <row r="109" spans="1:10" ht="24.75" customHeight="1" x14ac:dyDescent="0.25">
      <c r="A109" s="5" t="s">
        <v>126</v>
      </c>
      <c r="B109" s="11">
        <v>330</v>
      </c>
      <c r="C109" s="37">
        <v>0</v>
      </c>
      <c r="D109" s="38" t="s">
        <v>25</v>
      </c>
      <c r="E109" s="3"/>
      <c r="F109" s="26"/>
    </row>
    <row r="110" spans="1:10" ht="24.75" customHeight="1" x14ac:dyDescent="0.25">
      <c r="A110" s="5" t="s">
        <v>127</v>
      </c>
      <c r="B110" s="11">
        <v>331</v>
      </c>
      <c r="C110" s="37">
        <v>0</v>
      </c>
      <c r="D110" s="38" t="s">
        <v>25</v>
      </c>
      <c r="E110" s="3"/>
      <c r="F110" s="26"/>
      <c r="G110" s="20"/>
    </row>
    <row r="111" spans="1:10" ht="26.25" x14ac:dyDescent="0.25">
      <c r="A111" s="2" t="s">
        <v>99</v>
      </c>
      <c r="B111" s="10" t="s">
        <v>11</v>
      </c>
      <c r="C111" s="29" t="s">
        <v>12</v>
      </c>
      <c r="D111" s="30"/>
      <c r="E111" s="2" t="s">
        <v>13</v>
      </c>
    </row>
    <row r="112" spans="1:10" ht="24.75" customHeight="1" x14ac:dyDescent="0.25">
      <c r="A112" s="4" t="s">
        <v>128</v>
      </c>
      <c r="B112" s="10">
        <v>332</v>
      </c>
      <c r="C112" s="43">
        <v>0</v>
      </c>
      <c r="D112" s="44" t="s">
        <v>25</v>
      </c>
      <c r="E112" s="6">
        <f>E110-E109</f>
        <v>0</v>
      </c>
    </row>
    <row r="113" spans="1:7" ht="24.75" customHeight="1" x14ac:dyDescent="0.25">
      <c r="A113" s="7" t="s">
        <v>129</v>
      </c>
      <c r="B113" s="11">
        <v>340</v>
      </c>
      <c r="C113" s="37">
        <v>0</v>
      </c>
      <c r="D113" s="38" t="s">
        <v>25</v>
      </c>
      <c r="E113" s="3"/>
      <c r="F113" s="26"/>
    </row>
    <row r="114" spans="1:7" ht="24.75" customHeight="1" x14ac:dyDescent="0.25">
      <c r="A114" s="7" t="s">
        <v>130</v>
      </c>
      <c r="B114" s="11">
        <v>341</v>
      </c>
      <c r="C114" s="37">
        <v>0</v>
      </c>
      <c r="D114" s="38" t="s">
        <v>25</v>
      </c>
      <c r="E114" s="3"/>
      <c r="F114" s="26"/>
      <c r="G114" s="20"/>
    </row>
    <row r="115" spans="1:7" ht="24.75" customHeight="1" x14ac:dyDescent="0.25">
      <c r="A115" s="7" t="s">
        <v>131</v>
      </c>
      <c r="B115" s="11">
        <v>342</v>
      </c>
      <c r="C115" s="37">
        <v>0</v>
      </c>
      <c r="D115" s="38" t="s">
        <v>25</v>
      </c>
      <c r="E115" s="3">
        <v>0</v>
      </c>
    </row>
    <row r="116" spans="1:7" ht="24.75" customHeight="1" x14ac:dyDescent="0.25">
      <c r="A116" s="4" t="s">
        <v>132</v>
      </c>
      <c r="B116" s="10">
        <v>343</v>
      </c>
      <c r="C116" s="43">
        <v>0</v>
      </c>
      <c r="D116" s="44" t="s">
        <v>25</v>
      </c>
      <c r="E116" s="6">
        <f>E114+E115-E113</f>
        <v>0</v>
      </c>
    </row>
    <row r="117" spans="1:7" ht="24.75" customHeight="1" x14ac:dyDescent="0.25">
      <c r="A117" s="4" t="s">
        <v>133</v>
      </c>
      <c r="B117" s="10">
        <v>350</v>
      </c>
      <c r="C117" s="6">
        <v>1983629207.4000001</v>
      </c>
      <c r="D117" s="6">
        <v>1983629207.4000001</v>
      </c>
      <c r="E117" s="6">
        <f>E118+E121+E122</f>
        <v>1556793421.8000002</v>
      </c>
    </row>
    <row r="118" spans="1:7" ht="24.75" customHeight="1" x14ac:dyDescent="0.25">
      <c r="A118" s="7" t="s">
        <v>134</v>
      </c>
      <c r="B118" s="11">
        <v>351</v>
      </c>
      <c r="C118" s="3">
        <v>105250958.3</v>
      </c>
      <c r="D118" s="3">
        <v>105250958.3</v>
      </c>
      <c r="E118" s="3">
        <f>105250958.3-246327787.4+426835785.6-199579701.6</f>
        <v>86179254.900000006</v>
      </c>
    </row>
    <row r="119" spans="1:7" ht="24.75" customHeight="1" x14ac:dyDescent="0.25">
      <c r="A119" s="7" t="s">
        <v>135</v>
      </c>
      <c r="B119" s="11">
        <v>352</v>
      </c>
      <c r="C119" s="3">
        <v>0</v>
      </c>
      <c r="D119" s="3">
        <v>0</v>
      </c>
      <c r="E119" s="3">
        <v>0</v>
      </c>
    </row>
    <row r="120" spans="1:7" ht="24.75" customHeight="1" x14ac:dyDescent="0.25">
      <c r="A120" s="7" t="s">
        <v>136</v>
      </c>
      <c r="B120" s="11">
        <v>353</v>
      </c>
      <c r="C120" s="3">
        <v>0</v>
      </c>
      <c r="D120" s="3">
        <v>0</v>
      </c>
      <c r="E120" s="3">
        <v>0</v>
      </c>
    </row>
    <row r="121" spans="1:7" ht="24.75" customHeight="1" x14ac:dyDescent="0.25">
      <c r="A121" s="7" t="s">
        <v>137</v>
      </c>
      <c r="B121" s="11">
        <v>354</v>
      </c>
      <c r="C121" s="3">
        <v>1817906599.7</v>
      </c>
      <c r="D121" s="3">
        <v>1817906599.7</v>
      </c>
      <c r="E121" s="3">
        <f>1817906599.7-405178424.5</f>
        <v>1412728175.2</v>
      </c>
    </row>
    <row r="122" spans="1:7" ht="24.75" customHeight="1" x14ac:dyDescent="0.25">
      <c r="A122" s="7" t="s">
        <v>138</v>
      </c>
      <c r="B122" s="11">
        <v>355</v>
      </c>
      <c r="C122" s="3">
        <v>60471649.399999999</v>
      </c>
      <c r="D122" s="3">
        <v>60471649.399999999</v>
      </c>
      <c r="E122" s="3">
        <f>60471649.4-2585657.7</f>
        <v>57885991.699999996</v>
      </c>
    </row>
    <row r="123" spans="1:7" ht="24.75" customHeight="1" x14ac:dyDescent="0.25">
      <c r="A123" s="7" t="s">
        <v>139</v>
      </c>
      <c r="B123" s="11">
        <v>356</v>
      </c>
      <c r="C123" s="37">
        <v>0</v>
      </c>
      <c r="D123" s="38" t="s">
        <v>25</v>
      </c>
      <c r="E123" s="3">
        <v>0</v>
      </c>
    </row>
    <row r="124" spans="1:7" ht="24.75" customHeight="1" x14ac:dyDescent="0.25">
      <c r="A124" s="4" t="s">
        <v>140</v>
      </c>
      <c r="B124" s="11">
        <v>360</v>
      </c>
      <c r="C124" s="43">
        <f>D117</f>
        <v>1983629207.4000001</v>
      </c>
      <c r="D124" s="44" t="s">
        <v>25</v>
      </c>
      <c r="E124" s="6">
        <f>E102+E105+E108+E116+E117</f>
        <v>1556793421.8000002</v>
      </c>
    </row>
    <row r="125" spans="1:7" ht="24.75" customHeight="1" x14ac:dyDescent="0.25">
      <c r="A125" s="4" t="s">
        <v>141</v>
      </c>
      <c r="B125" s="10">
        <v>370</v>
      </c>
      <c r="C125" s="43">
        <f>C98+C124</f>
        <v>1990972962.4000001</v>
      </c>
      <c r="D125" s="44" t="s">
        <v>25</v>
      </c>
      <c r="E125" s="6">
        <f>E98+E124</f>
        <v>1561464980.7000003</v>
      </c>
      <c r="F125" s="20"/>
      <c r="G125" s="20"/>
    </row>
    <row r="126" spans="1:7" ht="24.75" customHeight="1" x14ac:dyDescent="0.25">
      <c r="A126" s="29" t="s">
        <v>142</v>
      </c>
      <c r="B126" s="45"/>
      <c r="C126" s="45"/>
      <c r="D126" s="45"/>
      <c r="E126" s="30"/>
    </row>
    <row r="127" spans="1:7" ht="24.75" customHeight="1" x14ac:dyDescent="0.25">
      <c r="A127" s="7" t="s">
        <v>143</v>
      </c>
      <c r="B127" s="12">
        <v>380</v>
      </c>
      <c r="C127" s="37">
        <v>0</v>
      </c>
      <c r="D127" s="38" t="s">
        <v>25</v>
      </c>
      <c r="E127" s="3">
        <v>0</v>
      </c>
    </row>
    <row r="128" spans="1:7" ht="24.75" customHeight="1" x14ac:dyDescent="0.25">
      <c r="A128" s="7" t="s">
        <v>144</v>
      </c>
      <c r="B128" s="11">
        <v>381</v>
      </c>
      <c r="C128" s="37">
        <v>0</v>
      </c>
      <c r="D128" s="38" t="s">
        <v>25</v>
      </c>
      <c r="E128" s="3">
        <v>0</v>
      </c>
    </row>
    <row r="129" spans="1:5" ht="24.75" customHeight="1" x14ac:dyDescent="0.25">
      <c r="A129" s="7" t="s">
        <v>145</v>
      </c>
      <c r="B129" s="11">
        <v>382</v>
      </c>
      <c r="C129" s="37">
        <v>0</v>
      </c>
      <c r="D129" s="38" t="s">
        <v>25</v>
      </c>
      <c r="E129" s="3">
        <v>0</v>
      </c>
    </row>
    <row r="130" spans="1:5" ht="24.75" customHeight="1" x14ac:dyDescent="0.25">
      <c r="A130" s="7" t="s">
        <v>146</v>
      </c>
      <c r="B130" s="11">
        <v>383</v>
      </c>
      <c r="C130" s="37">
        <v>0</v>
      </c>
      <c r="D130" s="38" t="s">
        <v>25</v>
      </c>
      <c r="E130" s="3">
        <v>0</v>
      </c>
    </row>
    <row r="131" spans="1:5" ht="24.75" customHeight="1" x14ac:dyDescent="0.25">
      <c r="A131" s="7" t="s">
        <v>147</v>
      </c>
      <c r="B131" s="11">
        <v>384</v>
      </c>
      <c r="C131" s="37">
        <v>0</v>
      </c>
      <c r="D131" s="38" t="s">
        <v>25</v>
      </c>
      <c r="E131" s="3">
        <v>0</v>
      </c>
    </row>
    <row r="132" spans="1:5" ht="24.75" customHeight="1" x14ac:dyDescent="0.25">
      <c r="A132" s="7" t="s">
        <v>148</v>
      </c>
      <c r="B132" s="11">
        <v>385</v>
      </c>
      <c r="C132" s="37">
        <v>0</v>
      </c>
      <c r="D132" s="38" t="s">
        <v>25</v>
      </c>
      <c r="E132" s="3">
        <v>0</v>
      </c>
    </row>
    <row r="133" spans="1:5" ht="24.75" customHeight="1" x14ac:dyDescent="0.25">
      <c r="A133" s="7" t="s">
        <v>149</v>
      </c>
      <c r="B133" s="13">
        <v>386</v>
      </c>
      <c r="C133" s="37">
        <v>0</v>
      </c>
      <c r="D133" s="38" t="s">
        <v>25</v>
      </c>
      <c r="E133" s="3">
        <v>0</v>
      </c>
    </row>
    <row r="134" spans="1:5" ht="24.75" customHeight="1" x14ac:dyDescent="0.25">
      <c r="A134" s="7" t="s">
        <v>150</v>
      </c>
      <c r="B134" s="13">
        <v>387</v>
      </c>
      <c r="C134" s="37">
        <v>0</v>
      </c>
      <c r="D134" s="38" t="s">
        <v>25</v>
      </c>
      <c r="E134" s="3">
        <v>0</v>
      </c>
    </row>
    <row r="135" spans="1:5" ht="24.75" customHeight="1" x14ac:dyDescent="0.25">
      <c r="A135" s="7" t="s">
        <v>151</v>
      </c>
      <c r="B135" s="13">
        <v>388</v>
      </c>
      <c r="C135" s="37">
        <v>0</v>
      </c>
      <c r="D135" s="38" t="s">
        <v>25</v>
      </c>
      <c r="E135" s="3">
        <v>0</v>
      </c>
    </row>
    <row r="136" spans="1:5" ht="24.75" customHeight="1" x14ac:dyDescent="0.25">
      <c r="A136" s="7" t="s">
        <v>152</v>
      </c>
      <c r="B136" s="13">
        <v>389</v>
      </c>
      <c r="C136" s="37">
        <v>0</v>
      </c>
      <c r="D136" s="38" t="s">
        <v>25</v>
      </c>
      <c r="E136" s="3">
        <v>0</v>
      </c>
    </row>
    <row r="137" spans="1:5" ht="24.75" customHeight="1" x14ac:dyDescent="0.25">
      <c r="A137" s="7" t="s">
        <v>153</v>
      </c>
      <c r="B137" s="13">
        <v>390</v>
      </c>
      <c r="C137" s="37">
        <v>0</v>
      </c>
      <c r="D137" s="38" t="s">
        <v>25</v>
      </c>
      <c r="E137" s="3">
        <v>0</v>
      </c>
    </row>
    <row r="140" spans="1:5" ht="15" customHeight="1" x14ac:dyDescent="0.25">
      <c r="A140" s="46" t="s">
        <v>154</v>
      </c>
      <c r="B140" s="46"/>
      <c r="C140" s="46"/>
      <c r="D140" s="46"/>
      <c r="E140" s="46"/>
    </row>
    <row r="141" spans="1:5" ht="15" customHeight="1" x14ac:dyDescent="0.25">
      <c r="A141" s="8" t="s">
        <v>155</v>
      </c>
      <c r="B141" s="47" t="s">
        <v>156</v>
      </c>
      <c r="C141" s="47"/>
      <c r="D141" s="47"/>
      <c r="E141" s="47"/>
    </row>
    <row r="143" spans="1:5" ht="15" customHeight="1" x14ac:dyDescent="0.25">
      <c r="A143" s="48" t="s">
        <v>157</v>
      </c>
      <c r="B143" s="48"/>
      <c r="C143" s="48"/>
      <c r="D143" s="48"/>
      <c r="E143" s="48"/>
    </row>
  </sheetData>
  <mergeCells count="129">
    <mergeCell ref="C137:D137"/>
    <mergeCell ref="A140:E140"/>
    <mergeCell ref="B141:E141"/>
    <mergeCell ref="A143:E143"/>
    <mergeCell ref="C27:D27"/>
    <mergeCell ref="C28:D28"/>
    <mergeCell ref="C131:D131"/>
    <mergeCell ref="C132:D132"/>
    <mergeCell ref="C133:D133"/>
    <mergeCell ref="C134:D134"/>
    <mergeCell ref="C135:D135"/>
    <mergeCell ref="C136:D136"/>
    <mergeCell ref="C125:D125"/>
    <mergeCell ref="A126:E126"/>
    <mergeCell ref="C127:D127"/>
    <mergeCell ref="C128:D128"/>
    <mergeCell ref="C129:D129"/>
    <mergeCell ref="C130:D130"/>
    <mergeCell ref="C113:D113"/>
    <mergeCell ref="C114:D114"/>
    <mergeCell ref="C115:D115"/>
    <mergeCell ref="C116:D116"/>
    <mergeCell ref="C123:D123"/>
    <mergeCell ref="C124:D124"/>
    <mergeCell ref="C107:D107"/>
    <mergeCell ref="C108:D108"/>
    <mergeCell ref="C109:D109"/>
    <mergeCell ref="C110:D110"/>
    <mergeCell ref="C111:D111"/>
    <mergeCell ref="C112:D112"/>
    <mergeCell ref="C101:D101"/>
    <mergeCell ref="C102:D102"/>
    <mergeCell ref="C103:D103"/>
    <mergeCell ref="C104:D104"/>
    <mergeCell ref="C105:D105"/>
    <mergeCell ref="C106:D106"/>
    <mergeCell ref="C95:D95"/>
    <mergeCell ref="C96:D96"/>
    <mergeCell ref="C97:D97"/>
    <mergeCell ref="C98:D98"/>
    <mergeCell ref="A99:E99"/>
    <mergeCell ref="C100:D100"/>
    <mergeCell ref="C89:D89"/>
    <mergeCell ref="C90:D90"/>
    <mergeCell ref="C91:D91"/>
    <mergeCell ref="C92:D92"/>
    <mergeCell ref="C93:D93"/>
    <mergeCell ref="C94:D94"/>
    <mergeCell ref="C83:D83"/>
    <mergeCell ref="C84:D84"/>
    <mergeCell ref="C85:D85"/>
    <mergeCell ref="C86:D86"/>
    <mergeCell ref="C87:D87"/>
    <mergeCell ref="C88:D88"/>
    <mergeCell ref="A77:E77"/>
    <mergeCell ref="C78:D78"/>
    <mergeCell ref="C79:D79"/>
    <mergeCell ref="C80:D80"/>
    <mergeCell ref="C81:D81"/>
    <mergeCell ref="C82:D82"/>
    <mergeCell ref="C71:D71"/>
    <mergeCell ref="C72:D72"/>
    <mergeCell ref="C73:D73"/>
    <mergeCell ref="C74:D74"/>
    <mergeCell ref="C75:D75"/>
    <mergeCell ref="C76:D76"/>
    <mergeCell ref="C65:D65"/>
    <mergeCell ref="C66:D66"/>
    <mergeCell ref="C67:D67"/>
    <mergeCell ref="C68:D68"/>
    <mergeCell ref="C69:D69"/>
    <mergeCell ref="C70:D70"/>
    <mergeCell ref="C59:D59"/>
    <mergeCell ref="C60:D60"/>
    <mergeCell ref="C61:D61"/>
    <mergeCell ref="C62:D62"/>
    <mergeCell ref="C63:D63"/>
    <mergeCell ref="C64:D64"/>
    <mergeCell ref="C53:D53"/>
    <mergeCell ref="C54:D54"/>
    <mergeCell ref="C55:D55"/>
    <mergeCell ref="C56:D56"/>
    <mergeCell ref="C57:D57"/>
    <mergeCell ref="A58:E58"/>
    <mergeCell ref="C47:D47"/>
    <mergeCell ref="C48:D48"/>
    <mergeCell ref="C49:D49"/>
    <mergeCell ref="C50:D50"/>
    <mergeCell ref="C51:D51"/>
    <mergeCell ref="C52:D52"/>
    <mergeCell ref="A41:E41"/>
    <mergeCell ref="C42:D42"/>
    <mergeCell ref="C43:D43"/>
    <mergeCell ref="C44:D44"/>
    <mergeCell ref="C45:D45"/>
    <mergeCell ref="C46:D46"/>
    <mergeCell ref="C35:D35"/>
    <mergeCell ref="C36:D36"/>
    <mergeCell ref="C37:D37"/>
    <mergeCell ref="C38:D38"/>
    <mergeCell ref="C39:D39"/>
    <mergeCell ref="C40:D40"/>
    <mergeCell ref="C29:D29"/>
    <mergeCell ref="C30:D30"/>
    <mergeCell ref="A31:E31"/>
    <mergeCell ref="C32:D32"/>
    <mergeCell ref="C33:D33"/>
    <mergeCell ref="C34:D34"/>
    <mergeCell ref="C23:D23"/>
    <mergeCell ref="C24:D24"/>
    <mergeCell ref="C25:D25"/>
    <mergeCell ref="C17:D17"/>
    <mergeCell ref="C18:D18"/>
    <mergeCell ref="A19:E19"/>
    <mergeCell ref="C20:D20"/>
    <mergeCell ref="A21:E21"/>
    <mergeCell ref="C22:D22"/>
    <mergeCell ref="B7:E7"/>
    <mergeCell ref="B8:E8"/>
    <mergeCell ref="C10:D10"/>
    <mergeCell ref="A11:E11"/>
    <mergeCell ref="A12:E12"/>
    <mergeCell ref="C13:D13"/>
    <mergeCell ref="C1:E1"/>
    <mergeCell ref="A2:E2"/>
    <mergeCell ref="A3:E3"/>
    <mergeCell ref="B4:E4"/>
    <mergeCell ref="B5:E5"/>
    <mergeCell ref="B6:E6"/>
  </mergeCells>
  <pageMargins left="0.25" right="0.25" top="0.75" bottom="0.75" header="0.3" footer="0.3"/>
  <pageSetup paperSize="9" scale="86" fitToHeight="0" orientation="portrait" horizontalDpi="180" verticalDpi="180" r:id="rId1"/>
  <rowBreaks count="3" manualBreakCount="3">
    <brk id="39" max="1048575" man="1"/>
    <brk id="75" max="1048575" man="1"/>
    <brk id="110" max="104857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5</vt:i4>
      </vt:variant>
    </vt:vector>
  </HeadingPairs>
  <TitlesOfParts>
    <vt:vector size="6" baseType="lpstr">
      <vt:lpstr>Баланс 01,01,25</vt:lpstr>
      <vt:lpstr>'Баланс 01,01,25'!ImportRow</vt:lpstr>
      <vt:lpstr>'Баланс 01,01,25'!OnDate</vt:lpstr>
      <vt:lpstr>'Баланс 01,01,25'!Organization</vt:lpstr>
      <vt:lpstr>'Баланс 01,01,25'!Period</vt:lpstr>
      <vt:lpstr>'Баланс 01,01,25'!Область_печати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2025-02-26T10:41:44Z</dcterms:modified>
</cp:coreProperties>
</file>