
<file path=[Content_Types].xml><?xml version="1.0" encoding="utf-8"?>
<Types xmlns="http://schemas.openxmlformats.org/package/2006/content-types"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f154\Desktop\4 кв баланс для портала\"/>
    </mc:Choice>
  </mc:AlternateContent>
  <xr:revisionPtr revIDLastSave="0" documentId="13_ncr:1_{3500565B-848C-4F57-8184-1C8D034F33FB}" xr6:coauthVersionLast="47" xr6:coauthVersionMax="47" xr10:uidLastSave="{00000000-0000-0000-0000-000000000000}"/>
  <bookViews>
    <workbookView xWindow="28680" yWindow="-120" windowWidth="29040" windowHeight="15720" activeTab="1" xr2:uid="{00000000-000D-0000-FFFF-FFFF00000000}"/>
  </bookViews>
  <sheets>
    <sheet name="ДЕБИТОРСКАЯ 01,01,25" sheetId="3" r:id="rId1"/>
    <sheet name="КРЕДИТОРСКАЯ 01,01,25" sheetId="2" r:id="rId2"/>
  </sheets>
  <definedNames>
    <definedName name="ChapterCode" localSheetId="0">'ДЕБИТОРСКАЯ 01,01,25'!$C$6</definedName>
    <definedName name="ChapterCode">#REF!</definedName>
    <definedName name="FinancingLevel" localSheetId="0">'ДЕБИТОРСКАЯ 01,01,25'!$C$8</definedName>
    <definedName name="FinancingLevel">#REF!</definedName>
    <definedName name="ImportRowPage1" localSheetId="0">'ДЕБИТОРСКАЯ 01,01,25'!#REF!</definedName>
    <definedName name="ImportRowPage1">#REF!</definedName>
    <definedName name="ImportRowPage1Total" localSheetId="0">'ДЕБИТОРСКАЯ 01,01,25'!#REF!</definedName>
    <definedName name="ImportRowPage1Total">#REF!</definedName>
    <definedName name="ImportRowPage2">'КРЕДИТОРСКАЯ 01,01,25'!#REF!</definedName>
    <definedName name="ImportRowPage2Total">'КРЕДИТОРСКАЯ 01,01,25'!#REF!</definedName>
    <definedName name="OnDate" localSheetId="0">'ДЕБИТОРСКАЯ 01,01,25'!$C$3</definedName>
    <definedName name="OnDate">#REF!</definedName>
    <definedName name="Organization" localSheetId="0">'ДЕБИТОРСКАЯ 01,01,25'!$C$5</definedName>
    <definedName name="Organization">#REF!</definedName>
    <definedName name="Period" localSheetId="0">'ДЕБИТОРСКАЯ 01,01,25'!$C$7</definedName>
    <definedName name="Period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30" i="2" l="1"/>
  <c r="D16" i="2"/>
  <c r="D17" i="2"/>
  <c r="F8" i="2"/>
  <c r="D8" i="2" s="1"/>
  <c r="F14" i="2"/>
  <c r="D21" i="3"/>
  <c r="D30" i="3"/>
  <c r="E19" i="2"/>
  <c r="E17" i="3"/>
  <c r="F22" i="2"/>
  <c r="D25" i="2"/>
  <c r="F28" i="3"/>
  <c r="F27" i="3" s="1"/>
  <c r="E28" i="3"/>
  <c r="E27" i="3" s="1"/>
  <c r="E20" i="3"/>
  <c r="D20" i="3" s="1"/>
  <c r="E25" i="3"/>
  <c r="E24" i="3" s="1"/>
  <c r="D19" i="3"/>
  <c r="D35" i="3" l="1"/>
  <c r="F34" i="3"/>
  <c r="F33" i="3" s="1"/>
  <c r="F32" i="3" s="1"/>
  <c r="F31" i="3" s="1"/>
  <c r="F20" i="2"/>
  <c r="E20" i="2"/>
  <c r="D21" i="2"/>
  <c r="D20" i="2" s="1"/>
  <c r="E23" i="2"/>
  <c r="D23" i="3"/>
  <c r="F29" i="2"/>
  <c r="F28" i="2" s="1"/>
  <c r="F27" i="2" s="1"/>
  <c r="F26" i="2" s="1"/>
  <c r="F23" i="2"/>
  <c r="F17" i="2"/>
  <c r="D18" i="2"/>
  <c r="F13" i="2"/>
  <c r="F12" i="2" s="1"/>
  <c r="F11" i="2" s="1"/>
  <c r="E13" i="2"/>
  <c r="E12" i="2" s="1"/>
  <c r="D14" i="2"/>
  <c r="F9" i="2"/>
  <c r="E9" i="2"/>
  <c r="D10" i="2"/>
  <c r="D9" i="2" s="1"/>
  <c r="F7" i="2"/>
  <c r="F6" i="2" s="1"/>
  <c r="E7" i="2"/>
  <c r="E6" i="2" s="1"/>
  <c r="D7" i="2"/>
  <c r="D6" i="2" s="1"/>
  <c r="F17" i="3"/>
  <c r="F16" i="3" s="1"/>
  <c r="D29" i="3"/>
  <c r="D28" i="3" s="1"/>
  <c r="D27" i="3" s="1"/>
  <c r="F25" i="3"/>
  <c r="F24" i="3" s="1"/>
  <c r="D26" i="3"/>
  <c r="D22" i="3"/>
  <c r="D18" i="3"/>
  <c r="D13" i="2" l="1"/>
  <c r="D5" i="2"/>
  <c r="F16" i="2"/>
  <c r="F15" i="2" s="1"/>
  <c r="E22" i="2"/>
  <c r="E5" i="2"/>
  <c r="F5" i="2"/>
  <c r="D12" i="2"/>
  <c r="E11" i="2"/>
  <c r="D11" i="2" s="1"/>
  <c r="F37" i="3"/>
  <c r="F38" i="3" s="1"/>
  <c r="F15" i="3" s="1"/>
  <c r="E16" i="3"/>
  <c r="D25" i="3"/>
  <c r="D24" i="3" s="1"/>
  <c r="D17" i="3"/>
  <c r="D24" i="2"/>
  <c r="D23" i="2" s="1"/>
  <c r="D22" i="2" s="1"/>
  <c r="D16" i="3"/>
  <c r="F31" i="2" l="1"/>
  <c r="F32" i="2" s="1"/>
  <c r="E29" i="2"/>
  <c r="E28" i="2" s="1"/>
  <c r="E27" i="2" s="1"/>
  <c r="E26" i="2" s="1"/>
  <c r="D30" i="2"/>
  <c r="D29" i="2" s="1"/>
  <c r="D28" i="2" s="1"/>
  <c r="D27" i="2" s="1"/>
  <c r="D26" i="2" s="1"/>
  <c r="D15" i="2" s="1"/>
  <c r="D36" i="3"/>
  <c r="E34" i="3"/>
  <c r="D31" i="2" l="1"/>
  <c r="D32" i="2" s="1"/>
  <c r="E33" i="3"/>
  <c r="D34" i="3"/>
  <c r="E32" i="3" l="1"/>
  <c r="D33" i="3"/>
  <c r="E31" i="3" l="1"/>
  <c r="D32" i="3"/>
  <c r="E37" i="3" l="1"/>
  <c r="E38" i="3" s="1"/>
  <c r="D31" i="3"/>
  <c r="D37" i="3" s="1"/>
  <c r="D38" i="3" s="1"/>
  <c r="D15" i="3" l="1"/>
  <c r="E15" i="3"/>
  <c r="D19" i="2" l="1"/>
  <c r="E17" i="2"/>
  <c r="E16" i="2" s="1"/>
  <c r="E15" i="2" s="1"/>
  <c r="E31" i="2" s="1"/>
  <c r="E32" i="2" s="1"/>
</calcChain>
</file>

<file path=xl/sharedStrings.xml><?xml version="1.0" encoding="utf-8"?>
<sst xmlns="http://schemas.openxmlformats.org/spreadsheetml/2006/main" count="182" uniqueCount="96">
  <si>
    <t>ПРИЛОЖЕНИЕ 3
к Правилам составления, утверждения и представления периодических финансовых отчетов организациями, финансируемыми из Государственного бюджета Республики Узбекистан</t>
  </si>
  <si>
    <t>СПРАВКА 
о дебиторской и кредиторской задолженностях</t>
  </si>
  <si>
    <t>Организация:</t>
  </si>
  <si>
    <t>"O`ZBEKISTON RESPUBLIKASI INVESTITSIYALAR, SANOAT VA SAVDO VAZIRLIGI" DAVLAT MUASSASASI</t>
  </si>
  <si>
    <t>Глава:</t>
  </si>
  <si>
    <t>088</t>
  </si>
  <si>
    <t>Отчетный период:</t>
  </si>
  <si>
    <t>Уровень бюджета:</t>
  </si>
  <si>
    <t>Республиканский</t>
  </si>
  <si>
    <t>Единица измерения:</t>
  </si>
  <si>
    <t>тыс. cум</t>
  </si>
  <si>
    <t>№ п/п</t>
  </si>
  <si>
    <t>Статья расходов</t>
  </si>
  <si>
    <t>Наименование расходов</t>
  </si>
  <si>
    <t>Всего 
задолженность</t>
  </si>
  <si>
    <t>Из них</t>
  </si>
  <si>
    <t>Из них просроченная 
задолженность - 
всего</t>
  </si>
  <si>
    <t>в том числе</t>
  </si>
  <si>
    <t>Из них за пределами 
республики</t>
  </si>
  <si>
    <t>Примечание</t>
  </si>
  <si>
    <t>за счет
 бюджета</t>
  </si>
  <si>
    <t>за счет внебюджетных средств</t>
  </si>
  <si>
    <t>Фонд</t>
  </si>
  <si>
    <t>A</t>
  </si>
  <si>
    <t>ДЕБИТОРСКАЯ ЗАДОЛЖЕННОСТЬ:</t>
  </si>
  <si>
    <t>X</t>
  </si>
  <si>
    <t>IV-группа "Другие расходы"</t>
  </si>
  <si>
    <t/>
  </si>
  <si>
    <t>4200000</t>
  </si>
  <si>
    <t>РАСХОДЫ ПО ТОВАРАМ И УСЛУГАМ</t>
  </si>
  <si>
    <t>4210000</t>
  </si>
  <si>
    <t>Командировочные расходы</t>
  </si>
  <si>
    <t>4211000</t>
  </si>
  <si>
    <t>В пределах республики</t>
  </si>
  <si>
    <t>4212000</t>
  </si>
  <si>
    <t>Связанные с зарубежными поездками</t>
  </si>
  <si>
    <t>4220000</t>
  </si>
  <si>
    <t>Коммунальные услуги</t>
  </si>
  <si>
    <t>4222000</t>
  </si>
  <si>
    <t>Природный газ</t>
  </si>
  <si>
    <t>4224000</t>
  </si>
  <si>
    <t>Холодная вода и канализация</t>
  </si>
  <si>
    <t>4250000</t>
  </si>
  <si>
    <t>Расходы запасов материальных оборотных средств</t>
  </si>
  <si>
    <t>4252000</t>
  </si>
  <si>
    <t>Прочие материальные оборотные средства</t>
  </si>
  <si>
    <t>4252500</t>
  </si>
  <si>
    <t>Топливо и ГСМ</t>
  </si>
  <si>
    <t>4290000</t>
  </si>
  <si>
    <t>Другие расходы на приобретение товаров и услуг</t>
  </si>
  <si>
    <t>4292000</t>
  </si>
  <si>
    <t>Телефонные, телекоммуникационные и информационные услуги</t>
  </si>
  <si>
    <t>4292100</t>
  </si>
  <si>
    <t>Телефонные, телеграфные и почтовые услуги</t>
  </si>
  <si>
    <t>4292200</t>
  </si>
  <si>
    <t>Информационные и коммуникационные услуги</t>
  </si>
  <si>
    <t>4800000</t>
  </si>
  <si>
    <t>ДРУГИЕ РАСХОДЫ</t>
  </si>
  <si>
    <t>4820000</t>
  </si>
  <si>
    <t>Различные прочие расходы</t>
  </si>
  <si>
    <t>4821000</t>
  </si>
  <si>
    <t>Текущие</t>
  </si>
  <si>
    <t>4821100</t>
  </si>
  <si>
    <t>4821140</t>
  </si>
  <si>
    <t>Электрон давлат харидларида иштирок этиш учун закалат тулови харажатлари</t>
  </si>
  <si>
    <t>4821190</t>
  </si>
  <si>
    <t>Прочие расходы</t>
  </si>
  <si>
    <t>Итого по группам расходов:</t>
  </si>
  <si>
    <t>Всего:</t>
  </si>
  <si>
    <t>КРЕДИТОРСКАЯ ЗАДОЛЖЕННОСТЬ:</t>
  </si>
  <si>
    <t>I-группа "Заработная плата и приравненные к ней платежи"</t>
  </si>
  <si>
    <t>4110000</t>
  </si>
  <si>
    <t>Заработная плата</t>
  </si>
  <si>
    <t>4111000</t>
  </si>
  <si>
    <t>Заработная плата в денежной форме</t>
  </si>
  <si>
    <t>4111100</t>
  </si>
  <si>
    <t>Основная заработная плата</t>
  </si>
  <si>
    <t>4711100</t>
  </si>
  <si>
    <t>Пособия</t>
  </si>
  <si>
    <t>4711120</t>
  </si>
  <si>
    <t>Пособия по временной нетрудоспособности</t>
  </si>
  <si>
    <t>II-группа "Начисления на заработную плату"</t>
  </si>
  <si>
    <t>4120000</t>
  </si>
  <si>
    <t>Взносы / отчисления на социальные нужды</t>
  </si>
  <si>
    <t>4121000</t>
  </si>
  <si>
    <t>Реально производимые взносы/отчисления на социальные нужды</t>
  </si>
  <si>
    <t>4121100</t>
  </si>
  <si>
    <t>Единый социальный платеж</t>
  </si>
  <si>
    <t>4221000</t>
  </si>
  <si>
    <t>Электроэнергия</t>
  </si>
  <si>
    <t>4225000</t>
  </si>
  <si>
    <t>Услуги по уборке и вывоза мусору, а так же приобретение энергетических и других ресурсов (кроме бензина и других ГСМ)</t>
  </si>
  <si>
    <t>Руководитель _____________________</t>
  </si>
  <si>
    <t>М.П.</t>
  </si>
  <si>
    <r>
      <t xml:space="preserve">________________ _____________________    </t>
    </r>
    <r>
      <rPr>
        <u/>
        <sz val="11"/>
        <color indexed="8"/>
        <rFont val="Times New Roman"/>
        <family val="1"/>
        <charset val="204"/>
      </rPr>
      <t>20</t>
    </r>
    <r>
      <rPr>
        <sz val="11"/>
        <color indexed="8"/>
        <rFont val="Times New Roman"/>
        <family val="1"/>
        <charset val="204"/>
      </rPr>
      <t>_____г.</t>
    </r>
  </si>
  <si>
    <t>по состоянию на 01.01.2025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</si>
</sst>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-* #,##0.00\ _р_._-;\-* #,##0.00\ _р_._-;_-* &quot;-&quot;??\ _р_._-;_-@_-"/>
    <numFmt numFmtId="165" formatCode="_-* #,##0.0_р_._-;\-* #,##0.0_р_._-;_-* &quot; &quot;??_р_._-;_-@_-"/>
    <numFmt numFmtId="166" formatCode="_-* #,##0.0\ _₽_-;\-* #,##0.0\ _₽_-;_-* &quot;-&quot;?\ _₽_-;_-@_-"/>
    <numFmt numFmtId="167" formatCode="_-* #,##0.00\ _₽_-;\-* #,##0.00\ _₽_-;_-* &quot;-&quot;??\ _₽_-;_-@_-"/>
  </numFmts>
  <fonts count="30" x14ac:knownFonts="1">
    <font>
      <sz val="11"/>
      <color indexed="8"/>
      <name val="Calibri"/>
      <family val="2"/>
      <charset val="204"/>
    </font>
    <font>
      <sz val="11"/>
      <color theme="1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0"/>
      <color indexed="8"/>
      <name val="Times New Roman"/>
      <family val="1"/>
      <charset val="204"/>
    </font>
    <font>
      <b/>
      <sz val="10"/>
      <color indexed="8"/>
      <name val="Times New Roman"/>
      <family val="1"/>
      <charset val="204"/>
    </font>
    <font>
      <sz val="9"/>
      <color indexed="8"/>
      <name val="Times New Roman"/>
      <family val="1"/>
      <charset val="204"/>
    </font>
    <font>
      <sz val="11"/>
      <color indexed="8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b/>
      <u/>
      <sz val="11"/>
      <color indexed="8"/>
      <name val="Times New Roman"/>
      <family val="1"/>
      <charset val="204"/>
    </font>
    <font>
      <sz val="10"/>
      <name val="Arial Cyr"/>
      <family val="2"/>
      <charset val="204"/>
    </font>
    <font>
      <b/>
      <sz val="10"/>
      <name val="Times New Roman"/>
      <family val="1"/>
      <charset val="204"/>
    </font>
    <font>
      <sz val="10"/>
      <name val="Times New Roman"/>
      <family val="1"/>
      <charset val="204"/>
    </font>
    <font>
      <u/>
      <sz val="11"/>
      <color indexed="8"/>
      <name val="Times New Roman"/>
      <family val="1"/>
      <charset val="204"/>
    </font>
    <font>
      <sz val="8"/>
      <name val="Calibri"/>
      <family val="2"/>
      <charset val="204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44">
    <xf numFmtId="0" fontId="0" fillId="0" borderId="0"/>
    <xf numFmtId="0" fontId="1" fillId="10" borderId="0"/>
    <xf numFmtId="0" fontId="1" fillId="14" borderId="0"/>
    <xf numFmtId="0" fontId="1" fillId="18" borderId="0"/>
    <xf numFmtId="0" fontId="1" fillId="22" borderId="0"/>
    <xf numFmtId="0" fontId="1" fillId="26" borderId="0"/>
    <xf numFmtId="0" fontId="1" fillId="30" borderId="0"/>
    <xf numFmtId="0" fontId="1" fillId="11" borderId="0"/>
    <xf numFmtId="0" fontId="1" fillId="15" borderId="0"/>
    <xf numFmtId="0" fontId="1" fillId="19" borderId="0"/>
    <xf numFmtId="0" fontId="1" fillId="23" borderId="0"/>
    <xf numFmtId="0" fontId="1" fillId="27" borderId="0"/>
    <xf numFmtId="0" fontId="1" fillId="31" borderId="0"/>
    <xf numFmtId="0" fontId="17" fillId="12" borderId="0"/>
    <xf numFmtId="0" fontId="17" fillId="16" borderId="0"/>
    <xf numFmtId="0" fontId="17" fillId="20" borderId="0"/>
    <xf numFmtId="0" fontId="17" fillId="24" borderId="0"/>
    <xf numFmtId="0" fontId="17" fillId="28" borderId="0"/>
    <xf numFmtId="0" fontId="17" fillId="32" borderId="0"/>
    <xf numFmtId="0" fontId="17" fillId="9" borderId="0"/>
    <xf numFmtId="0" fontId="17" fillId="13" borderId="0"/>
    <xf numFmtId="0" fontId="17" fillId="17" borderId="0"/>
    <xf numFmtId="0" fontId="17" fillId="21" borderId="0"/>
    <xf numFmtId="0" fontId="17" fillId="25" borderId="0"/>
    <xf numFmtId="0" fontId="17" fillId="29" borderId="0"/>
    <xf numFmtId="0" fontId="9" fillId="5" borderId="4"/>
    <xf numFmtId="0" fontId="10" fillId="6" borderId="5"/>
    <xf numFmtId="0" fontId="11" fillId="6" borderId="4"/>
    <xf numFmtId="0" fontId="3" fillId="0" borderId="1"/>
    <xf numFmtId="0" fontId="4" fillId="0" borderId="2"/>
    <xf numFmtId="0" fontId="5" fillId="0" borderId="3"/>
    <xf numFmtId="0" fontId="5" fillId="0" borderId="0"/>
    <xf numFmtId="0" fontId="16" fillId="0" borderId="9"/>
    <xf numFmtId="0" fontId="13" fillId="7" borderId="7"/>
    <xf numFmtId="0" fontId="2" fillId="0" borderId="0"/>
    <xf numFmtId="0" fontId="8" fillId="4" borderId="0"/>
    <xf numFmtId="0" fontId="25" fillId="0" borderId="0"/>
    <xf numFmtId="0" fontId="7" fillId="3" borderId="0"/>
    <xf numFmtId="0" fontId="15" fillId="0" borderId="0"/>
    <xf numFmtId="0" fontId="1" fillId="8" borderId="8"/>
    <xf numFmtId="0" fontId="12" fillId="0" borderId="6"/>
    <xf numFmtId="0" fontId="14" fillId="0" borderId="0"/>
    <xf numFmtId="164" fontId="18" fillId="0" borderId="0"/>
    <xf numFmtId="0" fontId="6" fillId="2" borderId="0"/>
  </cellStyleXfs>
  <cellXfs count="54">
    <xf numFmtId="0" fontId="0" fillId="0" borderId="0" xfId="0" applyNumberFormat="1" applyFont="1" applyFill="1" applyBorder="1" applyProtection="1"/>
    <xf numFmtId="0" fontId="19" fillId="0" borderId="0" xfId="0" applyNumberFormat="1" applyFont="1" applyFill="1" applyBorder="1" applyAlignment="1" applyProtection="1">
      <alignment wrapText="1"/>
    </xf>
    <xf numFmtId="0" fontId="19" fillId="0" borderId="10" xfId="0" applyNumberFormat="1" applyFont="1" applyFill="1" applyBorder="1" applyAlignment="1" applyProtection="1">
      <alignment horizontal="center" vertical="center"/>
    </xf>
    <xf numFmtId="0" fontId="22" fillId="0" borderId="0" xfId="0" applyNumberFormat="1" applyFont="1" applyFill="1" applyBorder="1" applyProtection="1"/>
    <xf numFmtId="0" fontId="19" fillId="0" borderId="0" xfId="0" applyNumberFormat="1" applyFont="1" applyFill="1" applyBorder="1" applyAlignment="1" applyProtection="1">
      <alignment vertical="center" wrapText="1"/>
    </xf>
    <xf numFmtId="164" fontId="22" fillId="0" borderId="0" xfId="42" applyNumberFormat="1" applyFont="1" applyFill="1" applyBorder="1" applyProtection="1"/>
    <xf numFmtId="0" fontId="24" fillId="0" borderId="0" xfId="0" applyNumberFormat="1" applyFont="1" applyFill="1" applyBorder="1" applyProtection="1"/>
    <xf numFmtId="0" fontId="22" fillId="0" borderId="0" xfId="0" applyNumberFormat="1" applyFont="1" applyFill="1" applyBorder="1" applyProtection="1"/>
    <xf numFmtId="0" fontId="22" fillId="0" borderId="10" xfId="0" applyNumberFormat="1" applyFont="1" applyFill="1" applyBorder="1" applyAlignment="1" applyProtection="1">
      <alignment horizontal="center" vertical="center"/>
    </xf>
    <xf numFmtId="0" fontId="20" fillId="0" borderId="10" xfId="0" applyNumberFormat="1" applyFont="1" applyFill="1" applyBorder="1" applyAlignment="1" applyProtection="1">
      <alignment horizontal="center" vertical="center" wrapText="1"/>
    </xf>
    <xf numFmtId="0" fontId="20" fillId="0" borderId="11" xfId="0" applyNumberFormat="1" applyFont="1" applyFill="1" applyBorder="1" applyAlignment="1" applyProtection="1">
      <alignment horizontal="center" vertical="center" wrapText="1"/>
    </xf>
    <xf numFmtId="49" fontId="23" fillId="0" borderId="10" xfId="0" applyNumberFormat="1" applyFont="1" applyFill="1" applyBorder="1" applyAlignment="1" applyProtection="1">
      <alignment horizontal="center" vertical="center"/>
    </xf>
    <xf numFmtId="49" fontId="22" fillId="0" borderId="10" xfId="0" applyNumberFormat="1" applyFont="1" applyFill="1" applyBorder="1" applyAlignment="1" applyProtection="1">
      <alignment horizontal="center" vertical="center"/>
    </xf>
    <xf numFmtId="0" fontId="19" fillId="0" borderId="0" xfId="0" applyNumberFormat="1" applyFont="1" applyFill="1" applyBorder="1" applyAlignment="1" applyProtection="1">
      <alignment horizontal="left" vertical="center" wrapText="1"/>
    </xf>
    <xf numFmtId="165" fontId="19" fillId="0" borderId="10" xfId="42" applyNumberFormat="1" applyFont="1" applyFill="1" applyBorder="1" applyAlignment="1" applyProtection="1">
      <alignment horizontal="center" vertical="center"/>
    </xf>
    <xf numFmtId="0" fontId="26" fillId="33" borderId="10" xfId="36" applyNumberFormat="1" applyFont="1" applyFill="1" applyBorder="1" applyAlignment="1" applyProtection="1">
      <alignment horizontal="left" vertical="center" wrapText="1"/>
    </xf>
    <xf numFmtId="0" fontId="27" fillId="0" borderId="10" xfId="36" applyNumberFormat="1" applyFont="1" applyFill="1" applyBorder="1" applyAlignment="1" applyProtection="1">
      <alignment horizontal="left" vertical="center" wrapText="1"/>
    </xf>
    <xf numFmtId="165" fontId="26" fillId="33" borderId="10" xfId="42" applyNumberFormat="1" applyFont="1" applyFill="1" applyBorder="1" applyAlignment="1" applyProtection="1">
      <alignment horizontal="center" vertical="center" wrapText="1"/>
    </xf>
    <xf numFmtId="165" fontId="27" fillId="0" borderId="10" xfId="42" applyNumberFormat="1" applyFont="1" applyFill="1" applyBorder="1" applyAlignment="1" applyProtection="1">
      <alignment horizontal="center" vertical="center" wrapText="1"/>
    </xf>
    <xf numFmtId="165" fontId="20" fillId="0" borderId="10" xfId="42" applyNumberFormat="1" applyFont="1" applyFill="1" applyBorder="1" applyAlignment="1" applyProtection="1">
      <alignment horizontal="center" vertical="center"/>
    </xf>
    <xf numFmtId="165" fontId="26" fillId="33" borderId="10" xfId="42" applyNumberFormat="1" applyFont="1" applyFill="1" applyBorder="1" applyAlignment="1" applyProtection="1">
      <alignment horizontal="left" vertical="center" wrapText="1"/>
    </xf>
    <xf numFmtId="165" fontId="27" fillId="0" borderId="10" xfId="42" applyNumberFormat="1" applyFont="1" applyFill="1" applyBorder="1" applyAlignment="1" applyProtection="1">
      <alignment horizontal="left" vertical="center" wrapText="1"/>
    </xf>
    <xf numFmtId="0" fontId="20" fillId="0" borderId="10" xfId="0" applyNumberFormat="1" applyFont="1" applyFill="1" applyBorder="1" applyAlignment="1" applyProtection="1">
      <alignment horizontal="center" vertical="center"/>
    </xf>
    <xf numFmtId="0" fontId="20" fillId="0" borderId="10" xfId="0" applyNumberFormat="1" applyFont="1" applyFill="1" applyBorder="1" applyAlignment="1" applyProtection="1">
      <alignment horizontal="center" vertical="center" wrapText="1"/>
    </xf>
    <xf numFmtId="0" fontId="22" fillId="0" borderId="0" xfId="0" applyNumberFormat="1" applyFont="1" applyFill="1" applyBorder="1" applyAlignment="1" applyProtection="1">
      <alignment horizontal="left" vertical="center"/>
    </xf>
    <xf numFmtId="0" fontId="20" fillId="0" borderId="10" xfId="0" applyNumberFormat="1" applyFont="1" applyFill="1" applyBorder="1" applyAlignment="1" applyProtection="1">
      <alignment horizontal="center" vertical="center"/>
    </xf>
    <xf numFmtId="0" fontId="20" fillId="0" borderId="10" xfId="0" applyNumberFormat="1" applyFont="1" applyFill="1" applyBorder="1" applyAlignment="1" applyProtection="1">
      <alignment horizontal="center" vertical="center" wrapText="1"/>
    </xf>
    <xf numFmtId="166" fontId="22" fillId="0" borderId="0" xfId="0" applyNumberFormat="1" applyFont="1" applyFill="1" applyBorder="1" applyProtection="1"/>
    <xf numFmtId="164" fontId="18" fillId="0" borderId="0" xfId="42"/>
    <xf numFmtId="167" fontId="22" fillId="0" borderId="0" xfId="0" applyNumberFormat="1" applyFont="1" applyFill="1" applyBorder="1" applyProtection="1"/>
    <xf numFmtId="165" fontId="27" fillId="34" borderId="10" xfId="42" applyNumberFormat="1" applyFont="1" applyFill="1" applyBorder="1" applyAlignment="1" applyProtection="1">
      <alignment horizontal="left" vertical="center" wrapText="1"/>
    </xf>
    <xf numFmtId="165" fontId="26" fillId="34" borderId="10" xfId="42" applyNumberFormat="1" applyFont="1" applyFill="1" applyBorder="1" applyAlignment="1" applyProtection="1">
      <alignment horizontal="left" vertical="center" wrapText="1"/>
    </xf>
    <xf numFmtId="0" fontId="20" fillId="0" borderId="10" xfId="0" applyNumberFormat="1" applyFont="1" applyFill="1" applyBorder="1" applyAlignment="1" applyProtection="1">
      <alignment horizontal="center" vertical="center"/>
    </xf>
    <xf numFmtId="165" fontId="19" fillId="34" borderId="10" xfId="42" applyNumberFormat="1" applyFont="1" applyFill="1" applyBorder="1" applyAlignment="1" applyProtection="1">
      <alignment horizontal="center" vertical="center"/>
    </xf>
    <xf numFmtId="0" fontId="19" fillId="34" borderId="0" xfId="0" applyNumberFormat="1" applyFont="1" applyFill="1" applyBorder="1" applyAlignment="1" applyProtection="1">
      <alignment vertical="center" wrapText="1"/>
    </xf>
    <xf numFmtId="0" fontId="22" fillId="34" borderId="0" xfId="0" applyNumberFormat="1" applyFont="1" applyFill="1" applyBorder="1" applyProtection="1"/>
    <xf numFmtId="166" fontId="22" fillId="34" borderId="0" xfId="0" applyNumberFormat="1" applyFont="1" applyFill="1" applyBorder="1" applyProtection="1"/>
    <xf numFmtId="165" fontId="19" fillId="34" borderId="0" xfId="42" applyNumberFormat="1" applyFont="1" applyFill="1" applyBorder="1" applyAlignment="1">
      <alignment horizontal="center" vertical="center"/>
    </xf>
    <xf numFmtId="0" fontId="21" fillId="0" borderId="0" xfId="0" applyNumberFormat="1" applyFont="1" applyFill="1" applyBorder="1" applyAlignment="1" applyProtection="1">
      <alignment horizontal="center" vertical="center" wrapText="1"/>
    </xf>
    <xf numFmtId="0" fontId="23" fillId="0" borderId="0" xfId="0" applyNumberFormat="1" applyFont="1" applyFill="1" applyBorder="1" applyAlignment="1" applyProtection="1">
      <alignment horizontal="center" vertical="center" wrapText="1"/>
    </xf>
    <xf numFmtId="0" fontId="23" fillId="0" borderId="0" xfId="0" applyNumberFormat="1" applyFont="1" applyFill="1" applyBorder="1" applyAlignment="1" applyProtection="1">
      <alignment horizontal="center" vertical="center"/>
    </xf>
    <xf numFmtId="0" fontId="24" fillId="0" borderId="0" xfId="0" applyNumberFormat="1" applyFont="1" applyFill="1" applyBorder="1" applyAlignment="1" applyProtection="1">
      <alignment horizontal="center"/>
    </xf>
    <xf numFmtId="0" fontId="22" fillId="0" borderId="0" xfId="0" applyNumberFormat="1" applyFont="1" applyFill="1" applyBorder="1" applyAlignment="1" applyProtection="1">
      <alignment horizontal="left" vertical="center"/>
    </xf>
    <xf numFmtId="49" fontId="22" fillId="0" borderId="0" xfId="0" applyNumberFormat="1" applyFont="1" applyFill="1" applyBorder="1" applyAlignment="1" applyProtection="1">
      <alignment horizontal="center"/>
    </xf>
    <xf numFmtId="0" fontId="20" fillId="0" borderId="10" xfId="0" applyNumberFormat="1" applyFont="1" applyFill="1" applyBorder="1" applyAlignment="1" applyProtection="1">
      <alignment horizontal="center" vertical="center" wrapText="1"/>
    </xf>
    <xf numFmtId="0" fontId="20" fillId="0" borderId="10" xfId="0" applyNumberFormat="1" applyFont="1" applyFill="1" applyBorder="1" applyAlignment="1" applyProtection="1">
      <alignment horizontal="center" vertical="center"/>
    </xf>
    <xf numFmtId="0" fontId="22" fillId="0" borderId="0" xfId="0" applyNumberFormat="1" applyFont="1" applyFill="1" applyBorder="1" applyAlignment="1" applyProtection="1">
      <alignment horizontal="center"/>
    </xf>
    <xf numFmtId="0" fontId="20" fillId="0" borderId="12" xfId="0" applyNumberFormat="1" applyFont="1" applyFill="1" applyBorder="1" applyAlignment="1" applyProtection="1">
      <alignment horizontal="center" vertical="center" wrapText="1"/>
    </xf>
    <xf numFmtId="0" fontId="20" fillId="0" borderId="13" xfId="0" applyNumberFormat="1" applyFont="1" applyFill="1" applyBorder="1" applyAlignment="1" applyProtection="1">
      <alignment horizontal="center" vertical="center" wrapText="1"/>
    </xf>
    <xf numFmtId="0" fontId="20" fillId="0" borderId="11" xfId="0" applyNumberFormat="1" applyFont="1" applyFill="1" applyBorder="1" applyAlignment="1" applyProtection="1">
      <alignment horizontal="center" vertical="center"/>
    </xf>
    <xf numFmtId="0" fontId="20" fillId="0" borderId="14" xfId="0" applyNumberFormat="1" applyFont="1" applyFill="1" applyBorder="1" applyAlignment="1" applyProtection="1">
      <alignment horizontal="center" vertical="center"/>
    </xf>
    <xf numFmtId="0" fontId="20" fillId="0" borderId="15" xfId="0" applyNumberFormat="1" applyFont="1" applyFill="1" applyBorder="1" applyAlignment="1" applyProtection="1">
      <alignment horizontal="center" vertical="center"/>
    </xf>
    <xf numFmtId="0" fontId="22" fillId="0" borderId="0" xfId="0" applyNumberFormat="1" applyFont="1" applyFill="1" applyBorder="1" applyAlignment="1" applyProtection="1">
      <alignment horizontal="left"/>
    </xf>
    <xf numFmtId="0" fontId="27" fillId="0" borderId="0" xfId="36" applyNumberFormat="1" applyFont="1" applyFill="1" applyBorder="1" applyAlignment="1" applyProtection="1">
      <alignment horizontal="left" vertical="center" wrapText="1"/>
    </xf>
  </cellXfs>
  <cellStyles count="44">
    <cellStyle name="20% — акцент1" xfId="1" builtinId="30" customBuiltin="1"/>
    <cellStyle name="20% — акцент2" xfId="2" builtinId="34" customBuiltin="1"/>
    <cellStyle name="20% — акцент3" xfId="3" builtinId="38" customBuiltin="1"/>
    <cellStyle name="20% — акцент4" xfId="4" builtinId="42" customBuiltin="1"/>
    <cellStyle name="20% — акцент5" xfId="5" builtinId="46" customBuiltin="1"/>
    <cellStyle name="20% — акцент6" xfId="6" builtinId="50" customBuiltin="1"/>
    <cellStyle name="40% — акцент1" xfId="7" builtinId="31" customBuiltin="1"/>
    <cellStyle name="40% — акцент2" xfId="8" builtinId="35" customBuiltin="1"/>
    <cellStyle name="40% — акцент3" xfId="9" builtinId="39" customBuiltin="1"/>
    <cellStyle name="40% — акцент4" xfId="10" builtinId="43" customBuiltin="1"/>
    <cellStyle name="40% — акцент5" xfId="11" builtinId="47" customBuiltin="1"/>
    <cellStyle name="40% — акцент6" xfId="12" builtinId="51" customBuiltin="1"/>
    <cellStyle name="60% — акцент1" xfId="13" builtinId="32" customBuiltin="1"/>
    <cellStyle name="60% — акцент2" xfId="14" builtinId="36" customBuiltin="1"/>
    <cellStyle name="60% — акцент3" xfId="15" builtinId="40" customBuiltin="1"/>
    <cellStyle name="60% — акцент4" xfId="16" builtinId="44" customBuiltin="1"/>
    <cellStyle name="60% — акцент5" xfId="17" builtinId="48" customBuiltin="1"/>
    <cellStyle name="60% — акцент6" xfId="18" builtinId="52" customBuiltin="1"/>
    <cellStyle name="Акцент1" xfId="19" builtinId="29" customBuiltin="1"/>
    <cellStyle name="Акцент2" xfId="20" builtinId="33" customBuiltin="1"/>
    <cellStyle name="Акцент3" xfId="21" builtinId="37" customBuiltin="1"/>
    <cellStyle name="Акцент4" xfId="22" builtinId="41" customBuiltin="1"/>
    <cellStyle name="Акцент5" xfId="23" builtinId="45" customBuiltin="1"/>
    <cellStyle name="Акцент6" xfId="24" builtinId="49" customBuiltin="1"/>
    <cellStyle name="Ввод " xfId="25" builtinId="20" customBuiltin="1"/>
    <cellStyle name="Вывод" xfId="26" builtinId="21" customBuiltin="1"/>
    <cellStyle name="Вычисление" xfId="27" builtinId="22" customBuiltin="1"/>
    <cellStyle name="Заголовок 1" xfId="28" builtinId="16" customBuiltin="1"/>
    <cellStyle name="Заголовок 2" xfId="29" builtinId="17" customBuiltin="1"/>
    <cellStyle name="Заголовок 3" xfId="30" builtinId="18" customBuiltin="1"/>
    <cellStyle name="Заголовок 4" xfId="31" builtinId="19" customBuiltin="1"/>
    <cellStyle name="Итог" xfId="32" builtinId="25" customBuiltin="1"/>
    <cellStyle name="Контрольная ячейка" xfId="33" builtinId="23" customBuiltin="1"/>
    <cellStyle name="Название" xfId="34" builtinId="15" customBuiltin="1"/>
    <cellStyle name="Нейтральный" xfId="35" builtinId="28" customBuiltin="1"/>
    <cellStyle name="Обычный" xfId="0" builtinId="0" customBuiltin="1"/>
    <cellStyle name="Обычный 4" xfId="36" xr:uid="{00000000-0005-0000-0000-000024000000}"/>
    <cellStyle name="Плохой" xfId="37" builtinId="27" customBuiltin="1"/>
    <cellStyle name="Пояснение" xfId="38" builtinId="53" customBuiltin="1"/>
    <cellStyle name="Примечание" xfId="39" builtinId="10" customBuiltin="1"/>
    <cellStyle name="Связанная ячейка" xfId="40" builtinId="24" customBuiltin="1"/>
    <cellStyle name="Текст предупреждения" xfId="41" builtinId="11" customBuiltin="1"/>
    <cellStyle name="Финансовый" xfId="42" builtinId="3" customBuiltin="1"/>
    <cellStyle name="Хороший" xfId="43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952500" cy="952500"/>
    <xdr:pic>
      <xdr:nvPicPr>
        <xdr:cNvPr id="2" name="QR-Code">
          <a:extLst>
            <a:ext uri="{FF2B5EF4-FFF2-40B4-BE49-F238E27FC236}">
              <a16:creationId xmlns:a16="http://schemas.microsoft.com/office/drawing/2014/main" id="{9FAE18EC-7699-4614-8086-82D7BEEA30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952500" cy="952500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989226-9FC5-4BF6-9B36-43CA3B14D0B1}">
  <sheetPr>
    <pageSetUpPr fitToPage="1"/>
  </sheetPr>
  <dimension ref="A1:O41"/>
  <sheetViews>
    <sheetView topLeftCell="A13" workbookViewId="0">
      <selection activeCell="E40" sqref="E40:E41"/>
    </sheetView>
  </sheetViews>
  <sheetFormatPr defaultColWidth="9.140625" defaultRowHeight="15" customHeight="1" x14ac:dyDescent="0.25"/>
  <cols>
    <col min="1" max="1" width="6.140625" style="7" bestFit="1" customWidth="1"/>
    <col min="2" max="2" width="14.5703125" style="7" bestFit="1" customWidth="1"/>
    <col min="3" max="3" width="40.7109375" style="7" bestFit="1" customWidth="1"/>
    <col min="4" max="4" width="15.7109375" style="7" customWidth="1"/>
    <col min="5" max="5" width="18.7109375" style="7" bestFit="1" customWidth="1"/>
    <col min="6" max="6" width="16.28515625" style="7" bestFit="1" customWidth="1"/>
    <col min="7" max="8" width="15.7109375" style="7" customWidth="1"/>
    <col min="9" max="9" width="13.7109375" style="7" customWidth="1"/>
    <col min="10" max="11" width="12.85546875" style="7" customWidth="1"/>
    <col min="12" max="12" width="11.42578125" style="7" customWidth="1"/>
    <col min="13" max="13" width="30.28515625" style="7" customWidth="1"/>
    <col min="14" max="14" width="14.85546875" style="7" bestFit="1" customWidth="1"/>
    <col min="15" max="15" width="12.140625" style="7" bestFit="1" customWidth="1"/>
    <col min="16" max="16384" width="9.140625" style="7"/>
  </cols>
  <sheetData>
    <row r="1" spans="1:14" ht="46.5" customHeight="1" x14ac:dyDescent="0.25">
      <c r="E1" s="38" t="s">
        <v>0</v>
      </c>
      <c r="F1" s="38"/>
      <c r="G1" s="38"/>
      <c r="H1" s="38"/>
      <c r="I1" s="38"/>
      <c r="J1" s="38"/>
      <c r="K1" s="38"/>
      <c r="L1" s="38"/>
      <c r="M1" s="38"/>
      <c r="N1" s="1"/>
    </row>
    <row r="2" spans="1:14" ht="31.5" customHeight="1" x14ac:dyDescent="0.25">
      <c r="C2" s="39" t="s">
        <v>1</v>
      </c>
      <c r="D2" s="39"/>
      <c r="E2" s="39"/>
      <c r="F2" s="39"/>
      <c r="G2" s="39"/>
      <c r="H2" s="39"/>
      <c r="I2" s="39"/>
      <c r="J2" s="39"/>
      <c r="K2" s="39"/>
      <c r="L2" s="39"/>
    </row>
    <row r="3" spans="1:14" x14ac:dyDescent="0.25">
      <c r="C3" s="40" t="s">
        <v>95</v>
      </c>
      <c r="D3" s="40"/>
      <c r="E3" s="40"/>
      <c r="F3" s="40"/>
      <c r="G3" s="40"/>
      <c r="H3" s="40"/>
      <c r="I3" s="40"/>
      <c r="J3" s="40"/>
      <c r="K3" s="40"/>
      <c r="L3" s="40"/>
    </row>
    <row r="5" spans="1:14" ht="15" customHeight="1" x14ac:dyDescent="0.25">
      <c r="A5" s="24" t="s">
        <v>2</v>
      </c>
      <c r="C5" s="41" t="s">
        <v>3</v>
      </c>
      <c r="D5" s="41"/>
      <c r="E5" s="41"/>
      <c r="F5" s="41"/>
      <c r="G5" s="41"/>
      <c r="H5" s="41"/>
      <c r="I5" s="41"/>
      <c r="J5" s="41"/>
      <c r="K5" s="41"/>
      <c r="L5" s="41"/>
      <c r="M5" s="6"/>
    </row>
    <row r="6" spans="1:14" ht="15" customHeight="1" x14ac:dyDescent="0.25">
      <c r="A6" s="42" t="s">
        <v>4</v>
      </c>
      <c r="B6" s="42"/>
      <c r="C6" s="43" t="s">
        <v>5</v>
      </c>
      <c r="D6" s="43"/>
      <c r="E6" s="43"/>
      <c r="F6" s="43"/>
      <c r="G6" s="43"/>
      <c r="H6" s="43"/>
      <c r="I6" s="43"/>
      <c r="J6" s="43"/>
      <c r="K6" s="43"/>
      <c r="L6" s="43"/>
    </row>
    <row r="7" spans="1:14" ht="14.45" customHeight="1" x14ac:dyDescent="0.25">
      <c r="A7" s="24" t="s">
        <v>6</v>
      </c>
      <c r="C7" s="46"/>
      <c r="D7" s="46"/>
      <c r="E7" s="46"/>
      <c r="F7" s="46"/>
      <c r="G7" s="46"/>
      <c r="H7" s="46"/>
      <c r="I7" s="46"/>
      <c r="J7" s="46"/>
      <c r="K7" s="46"/>
      <c r="L7" s="46"/>
    </row>
    <row r="8" spans="1:14" ht="15" customHeight="1" x14ac:dyDescent="0.25">
      <c r="A8" s="24" t="s">
        <v>7</v>
      </c>
      <c r="C8" s="46" t="s">
        <v>8</v>
      </c>
      <c r="D8" s="46"/>
      <c r="E8" s="46"/>
      <c r="F8" s="46"/>
      <c r="G8" s="46"/>
      <c r="H8" s="46"/>
      <c r="I8" s="46"/>
      <c r="J8" s="46"/>
      <c r="K8" s="46"/>
      <c r="L8" s="46"/>
    </row>
    <row r="9" spans="1:14" ht="15" customHeight="1" x14ac:dyDescent="0.25">
      <c r="A9" s="24" t="s">
        <v>9</v>
      </c>
      <c r="C9" s="46" t="s">
        <v>10</v>
      </c>
      <c r="D9" s="46"/>
      <c r="E9" s="46"/>
      <c r="F9" s="46"/>
      <c r="G9" s="46"/>
      <c r="H9" s="46"/>
      <c r="I9" s="46"/>
      <c r="J9" s="46"/>
      <c r="K9" s="46"/>
      <c r="L9" s="46"/>
    </row>
    <row r="11" spans="1:14" ht="15" customHeight="1" x14ac:dyDescent="0.25">
      <c r="A11" s="45" t="s">
        <v>11</v>
      </c>
      <c r="B11" s="47" t="s">
        <v>12</v>
      </c>
      <c r="C11" s="44" t="s">
        <v>13</v>
      </c>
      <c r="D11" s="44" t="s">
        <v>14</v>
      </c>
      <c r="E11" s="49" t="s">
        <v>15</v>
      </c>
      <c r="F11" s="50"/>
      <c r="G11" s="51"/>
      <c r="H11" s="44" t="s">
        <v>16</v>
      </c>
      <c r="I11" s="49" t="s">
        <v>17</v>
      </c>
      <c r="J11" s="50"/>
      <c r="K11" s="51"/>
      <c r="L11" s="44" t="s">
        <v>18</v>
      </c>
      <c r="M11" s="45" t="s">
        <v>19</v>
      </c>
      <c r="N11" s="4"/>
    </row>
    <row r="12" spans="1:14" ht="41.25" customHeight="1" x14ac:dyDescent="0.25">
      <c r="A12" s="45"/>
      <c r="B12" s="48"/>
      <c r="C12" s="44"/>
      <c r="D12" s="45"/>
      <c r="E12" s="26" t="s">
        <v>20</v>
      </c>
      <c r="F12" s="26" t="s">
        <v>21</v>
      </c>
      <c r="G12" s="26" t="s">
        <v>22</v>
      </c>
      <c r="H12" s="45"/>
      <c r="I12" s="26" t="s">
        <v>20</v>
      </c>
      <c r="J12" s="26" t="s">
        <v>21</v>
      </c>
      <c r="K12" s="26" t="s">
        <v>22</v>
      </c>
      <c r="L12" s="44"/>
      <c r="M12" s="45"/>
      <c r="N12" s="4"/>
    </row>
    <row r="13" spans="1:14" x14ac:dyDescent="0.25">
      <c r="A13" s="8" t="s">
        <v>23</v>
      </c>
      <c r="B13" s="10">
        <v>1</v>
      </c>
      <c r="C13" s="10">
        <v>2</v>
      </c>
      <c r="D13" s="10">
        <v>3</v>
      </c>
      <c r="E13" s="10">
        <v>4</v>
      </c>
      <c r="F13" s="10">
        <v>5</v>
      </c>
      <c r="G13" s="10">
        <v>6</v>
      </c>
      <c r="H13" s="10">
        <v>7</v>
      </c>
      <c r="I13" s="10">
        <v>8</v>
      </c>
      <c r="J13" s="10">
        <v>9</v>
      </c>
      <c r="K13" s="10">
        <v>10</v>
      </c>
      <c r="L13" s="10">
        <v>11</v>
      </c>
      <c r="M13" s="10">
        <v>12</v>
      </c>
      <c r="N13" s="4"/>
    </row>
    <row r="14" spans="1:14" x14ac:dyDescent="0.25">
      <c r="A14" s="45" t="s">
        <v>24</v>
      </c>
      <c r="B14" s="45"/>
      <c r="C14" s="45"/>
      <c r="D14" s="45"/>
      <c r="E14" s="45"/>
      <c r="F14" s="45"/>
      <c r="G14" s="45"/>
      <c r="H14" s="45"/>
      <c r="I14" s="45"/>
      <c r="J14" s="45"/>
      <c r="K14" s="45"/>
      <c r="L14" s="45"/>
      <c r="M14" s="45"/>
      <c r="N14" s="4"/>
    </row>
    <row r="15" spans="1:14" x14ac:dyDescent="0.25">
      <c r="A15" s="8">
        <v>1</v>
      </c>
      <c r="B15" s="11" t="s">
        <v>25</v>
      </c>
      <c r="C15" s="15" t="s">
        <v>26</v>
      </c>
      <c r="D15" s="17">
        <f>D38</f>
        <v>58584176.000000007</v>
      </c>
      <c r="E15" s="17">
        <f>E38</f>
        <v>58379587.700000003</v>
      </c>
      <c r="F15" s="17">
        <f t="shared" ref="F15" si="0">F38</f>
        <v>204588.3</v>
      </c>
      <c r="G15" s="19">
        <v>0</v>
      </c>
      <c r="H15" s="19">
        <v>0</v>
      </c>
      <c r="I15" s="19">
        <v>0</v>
      </c>
      <c r="J15" s="19">
        <v>0</v>
      </c>
      <c r="K15" s="19">
        <v>0</v>
      </c>
      <c r="L15" s="19">
        <v>0</v>
      </c>
      <c r="M15" s="25" t="s">
        <v>27</v>
      </c>
      <c r="N15" s="4"/>
    </row>
    <row r="16" spans="1:14" x14ac:dyDescent="0.25">
      <c r="A16" s="8">
        <v>2</v>
      </c>
      <c r="B16" s="11" t="s">
        <v>28</v>
      </c>
      <c r="C16" s="15" t="s">
        <v>29</v>
      </c>
      <c r="D16" s="19">
        <f>D17+D20+D24+D27</f>
        <v>823175.1</v>
      </c>
      <c r="E16" s="19">
        <f>E17+E20+E24+E27</f>
        <v>618586.80000000005</v>
      </c>
      <c r="F16" s="19">
        <f>F17+F20</f>
        <v>204588.3</v>
      </c>
      <c r="G16" s="19">
        <v>0</v>
      </c>
      <c r="H16" s="19">
        <v>0</v>
      </c>
      <c r="I16" s="19">
        <v>0</v>
      </c>
      <c r="J16" s="19">
        <v>0</v>
      </c>
      <c r="K16" s="19">
        <v>0</v>
      </c>
      <c r="L16" s="19">
        <v>0</v>
      </c>
      <c r="M16" s="25" t="s">
        <v>27</v>
      </c>
      <c r="N16" s="4"/>
    </row>
    <row r="17" spans="1:15" x14ac:dyDescent="0.25">
      <c r="A17" s="8">
        <v>3</v>
      </c>
      <c r="B17" s="11" t="s">
        <v>30</v>
      </c>
      <c r="C17" s="15" t="s">
        <v>31</v>
      </c>
      <c r="D17" s="17">
        <f>E17+F17</f>
        <v>610654.19999999995</v>
      </c>
      <c r="E17" s="19">
        <f>E18+E19</f>
        <v>406065.9</v>
      </c>
      <c r="F17" s="19">
        <f>F18+F19</f>
        <v>204588.3</v>
      </c>
      <c r="G17" s="19">
        <v>0</v>
      </c>
      <c r="H17" s="19">
        <v>0</v>
      </c>
      <c r="I17" s="19">
        <v>0</v>
      </c>
      <c r="J17" s="19">
        <v>0</v>
      </c>
      <c r="K17" s="19">
        <v>0</v>
      </c>
      <c r="L17" s="19">
        <v>0</v>
      </c>
      <c r="M17" s="32" t="s">
        <v>27</v>
      </c>
      <c r="N17" s="4"/>
    </row>
    <row r="18" spans="1:15" x14ac:dyDescent="0.25">
      <c r="A18" s="8">
        <v>4</v>
      </c>
      <c r="B18" s="12" t="s">
        <v>32</v>
      </c>
      <c r="C18" s="16" t="s">
        <v>33</v>
      </c>
      <c r="D18" s="18">
        <f>E18+F18</f>
        <v>334280.5</v>
      </c>
      <c r="E18" s="14">
        <v>129692.2</v>
      </c>
      <c r="F18" s="14">
        <v>204588.3</v>
      </c>
      <c r="G18" s="14">
        <v>0</v>
      </c>
      <c r="H18" s="14">
        <v>0</v>
      </c>
      <c r="I18" s="14">
        <v>0</v>
      </c>
      <c r="J18" s="14">
        <v>0</v>
      </c>
      <c r="K18" s="14">
        <v>0</v>
      </c>
      <c r="L18" s="14">
        <v>0</v>
      </c>
      <c r="M18" s="2"/>
      <c r="N18" s="34"/>
      <c r="O18" s="35"/>
    </row>
    <row r="19" spans="1:15" x14ac:dyDescent="0.25">
      <c r="A19" s="8">
        <v>5</v>
      </c>
      <c r="B19" s="12" t="s">
        <v>34</v>
      </c>
      <c r="C19" s="16" t="s">
        <v>35</v>
      </c>
      <c r="D19" s="18">
        <f>E19+F19</f>
        <v>276373.7</v>
      </c>
      <c r="E19" s="14">
        <v>276373.7</v>
      </c>
      <c r="F19" s="14"/>
      <c r="G19" s="14">
        <v>0</v>
      </c>
      <c r="H19" s="14">
        <v>0</v>
      </c>
      <c r="I19" s="14">
        <v>0</v>
      </c>
      <c r="J19" s="14">
        <v>0</v>
      </c>
      <c r="K19" s="14">
        <v>0</v>
      </c>
      <c r="L19" s="14">
        <v>0</v>
      </c>
      <c r="M19" s="2"/>
      <c r="N19" s="34"/>
      <c r="O19" s="36"/>
    </row>
    <row r="20" spans="1:15" x14ac:dyDescent="0.25">
      <c r="A20" s="8">
        <v>6</v>
      </c>
      <c r="B20" s="11" t="s">
        <v>36</v>
      </c>
      <c r="C20" s="15" t="s">
        <v>37</v>
      </c>
      <c r="D20" s="17">
        <f>E20+F20</f>
        <v>142735.1</v>
      </c>
      <c r="E20" s="19">
        <f>E21+E22+E23</f>
        <v>142735.1</v>
      </c>
      <c r="F20" s="19">
        <v>0</v>
      </c>
      <c r="G20" s="19">
        <v>0</v>
      </c>
      <c r="H20" s="19">
        <v>0</v>
      </c>
      <c r="I20" s="19">
        <v>0</v>
      </c>
      <c r="J20" s="19">
        <v>0</v>
      </c>
      <c r="K20" s="19">
        <v>0</v>
      </c>
      <c r="L20" s="19">
        <v>0</v>
      </c>
      <c r="M20" s="32" t="s">
        <v>27</v>
      </c>
      <c r="N20" s="37"/>
      <c r="O20" s="35"/>
    </row>
    <row r="21" spans="1:15" x14ac:dyDescent="0.25">
      <c r="A21" s="8">
        <v>7</v>
      </c>
      <c r="B21" s="12" t="s">
        <v>88</v>
      </c>
      <c r="C21" s="16" t="s">
        <v>89</v>
      </c>
      <c r="D21" s="18">
        <f>E21</f>
        <v>131985.5</v>
      </c>
      <c r="E21" s="33">
        <v>131985.5</v>
      </c>
      <c r="F21" s="14">
        <v>0</v>
      </c>
      <c r="G21" s="14">
        <v>0</v>
      </c>
      <c r="H21" s="14">
        <v>0</v>
      </c>
      <c r="I21" s="14">
        <v>0</v>
      </c>
      <c r="J21" s="14">
        <v>0</v>
      </c>
      <c r="K21" s="14">
        <v>0</v>
      </c>
      <c r="L21" s="14">
        <v>0</v>
      </c>
      <c r="M21" s="2"/>
      <c r="N21" s="34"/>
      <c r="O21" s="35"/>
    </row>
    <row r="22" spans="1:15" x14ac:dyDescent="0.25">
      <c r="A22" s="8">
        <v>8</v>
      </c>
      <c r="B22" s="12" t="s">
        <v>40</v>
      </c>
      <c r="C22" s="16" t="s">
        <v>41</v>
      </c>
      <c r="D22" s="18">
        <f>E22</f>
        <v>10749.6</v>
      </c>
      <c r="E22" s="33">
        <v>10749.6</v>
      </c>
      <c r="F22" s="14">
        <v>0</v>
      </c>
      <c r="G22" s="14">
        <v>0</v>
      </c>
      <c r="H22" s="14">
        <v>0</v>
      </c>
      <c r="I22" s="14">
        <v>0</v>
      </c>
      <c r="J22" s="14">
        <v>0</v>
      </c>
      <c r="K22" s="14">
        <v>0</v>
      </c>
      <c r="L22" s="14">
        <v>0</v>
      </c>
      <c r="M22" s="2"/>
      <c r="N22" s="53"/>
      <c r="O22" s="35"/>
    </row>
    <row r="23" spans="1:15" ht="38.25" x14ac:dyDescent="0.25">
      <c r="A23" s="8"/>
      <c r="B23" s="12" t="s">
        <v>90</v>
      </c>
      <c r="C23" s="16" t="s">
        <v>91</v>
      </c>
      <c r="D23" s="18">
        <f>E23</f>
        <v>0</v>
      </c>
      <c r="E23" s="33"/>
      <c r="F23" s="14"/>
      <c r="G23" s="14"/>
      <c r="H23" s="14"/>
      <c r="I23" s="14"/>
      <c r="J23" s="14"/>
      <c r="K23" s="14"/>
      <c r="L23" s="14"/>
      <c r="M23" s="2"/>
      <c r="N23" s="4"/>
    </row>
    <row r="24" spans="1:15" ht="25.5" x14ac:dyDescent="0.25">
      <c r="A24" s="8">
        <v>12</v>
      </c>
      <c r="B24" s="11" t="s">
        <v>42</v>
      </c>
      <c r="C24" s="15" t="s">
        <v>43</v>
      </c>
      <c r="D24" s="17">
        <f>D25</f>
        <v>64926.8</v>
      </c>
      <c r="E24" s="19">
        <f>E25</f>
        <v>64926.8</v>
      </c>
      <c r="F24" s="19">
        <f>F25</f>
        <v>0</v>
      </c>
      <c r="G24" s="19">
        <v>0</v>
      </c>
      <c r="H24" s="19">
        <v>0</v>
      </c>
      <c r="I24" s="19">
        <v>0</v>
      </c>
      <c r="J24" s="19">
        <v>0</v>
      </c>
      <c r="K24" s="19">
        <v>0</v>
      </c>
      <c r="L24" s="19">
        <v>0</v>
      </c>
      <c r="M24" s="25" t="s">
        <v>27</v>
      </c>
      <c r="N24" s="4"/>
    </row>
    <row r="25" spans="1:15" x14ac:dyDescent="0.25">
      <c r="A25" s="8">
        <v>13</v>
      </c>
      <c r="B25" s="11" t="s">
        <v>44</v>
      </c>
      <c r="C25" s="15" t="s">
        <v>45</v>
      </c>
      <c r="D25" s="17">
        <f>E25+F25</f>
        <v>64926.8</v>
      </c>
      <c r="E25" s="19">
        <f>E26</f>
        <v>64926.8</v>
      </c>
      <c r="F25" s="19">
        <f>F26</f>
        <v>0</v>
      </c>
      <c r="G25" s="19">
        <v>0</v>
      </c>
      <c r="H25" s="19">
        <v>0</v>
      </c>
      <c r="I25" s="19">
        <v>0</v>
      </c>
      <c r="J25" s="19">
        <v>0</v>
      </c>
      <c r="K25" s="19">
        <v>0</v>
      </c>
      <c r="L25" s="19">
        <v>0</v>
      </c>
      <c r="M25" s="25" t="s">
        <v>27</v>
      </c>
      <c r="N25" s="4"/>
    </row>
    <row r="26" spans="1:15" x14ac:dyDescent="0.25">
      <c r="A26" s="8">
        <v>14</v>
      </c>
      <c r="B26" s="12" t="s">
        <v>46</v>
      </c>
      <c r="C26" s="16" t="s">
        <v>47</v>
      </c>
      <c r="D26" s="18">
        <f>E26+F26</f>
        <v>64926.8</v>
      </c>
      <c r="E26" s="14">
        <v>64926.8</v>
      </c>
      <c r="F26" s="14">
        <v>0</v>
      </c>
      <c r="G26" s="14">
        <v>0</v>
      </c>
      <c r="H26" s="14">
        <v>0</v>
      </c>
      <c r="I26" s="14">
        <v>0</v>
      </c>
      <c r="J26" s="14">
        <v>0</v>
      </c>
      <c r="K26" s="14">
        <v>0</v>
      </c>
      <c r="L26" s="14">
        <v>0</v>
      </c>
      <c r="M26" s="2"/>
      <c r="N26" s="4"/>
    </row>
    <row r="27" spans="1:15" ht="25.5" x14ac:dyDescent="0.25">
      <c r="A27" s="8">
        <v>15</v>
      </c>
      <c r="B27" s="11" t="s">
        <v>48</v>
      </c>
      <c r="C27" s="15" t="s">
        <v>49</v>
      </c>
      <c r="D27" s="17">
        <f>+D28</f>
        <v>4859</v>
      </c>
      <c r="E27" s="19">
        <f>E28</f>
        <v>4859</v>
      </c>
      <c r="F27" s="19">
        <f>F28</f>
        <v>0</v>
      </c>
      <c r="G27" s="19">
        <v>0</v>
      </c>
      <c r="H27" s="19">
        <v>0</v>
      </c>
      <c r="I27" s="19">
        <v>0</v>
      </c>
      <c r="J27" s="19">
        <v>0</v>
      </c>
      <c r="K27" s="19">
        <v>0</v>
      </c>
      <c r="L27" s="19">
        <v>0</v>
      </c>
      <c r="M27" s="25" t="s">
        <v>27</v>
      </c>
      <c r="N27" s="4"/>
    </row>
    <row r="28" spans="1:15" ht="25.5" x14ac:dyDescent="0.25">
      <c r="A28" s="8">
        <v>16</v>
      </c>
      <c r="B28" s="11" t="s">
        <v>50</v>
      </c>
      <c r="C28" s="15" t="s">
        <v>51</v>
      </c>
      <c r="D28" s="17">
        <f>D29</f>
        <v>4859</v>
      </c>
      <c r="E28" s="19">
        <f>E29</f>
        <v>4859</v>
      </c>
      <c r="F28" s="19">
        <f>F29</f>
        <v>0</v>
      </c>
      <c r="G28" s="19">
        <v>0</v>
      </c>
      <c r="H28" s="19">
        <v>0</v>
      </c>
      <c r="I28" s="19">
        <v>0</v>
      </c>
      <c r="J28" s="19">
        <v>0</v>
      </c>
      <c r="K28" s="19">
        <v>0</v>
      </c>
      <c r="L28" s="19">
        <v>0</v>
      </c>
      <c r="M28" s="25" t="s">
        <v>27</v>
      </c>
      <c r="N28" s="4"/>
    </row>
    <row r="29" spans="1:15" x14ac:dyDescent="0.25">
      <c r="A29" s="8">
        <v>17</v>
      </c>
      <c r="B29" s="12" t="s">
        <v>52</v>
      </c>
      <c r="C29" s="16" t="s">
        <v>53</v>
      </c>
      <c r="D29" s="18">
        <f>E29+F29</f>
        <v>4859</v>
      </c>
      <c r="E29" s="14">
        <v>4859</v>
      </c>
      <c r="F29" s="14"/>
      <c r="G29" s="14">
        <v>0</v>
      </c>
      <c r="H29" s="14">
        <v>0</v>
      </c>
      <c r="I29" s="14">
        <v>0</v>
      </c>
      <c r="J29" s="14">
        <v>0</v>
      </c>
      <c r="K29" s="14">
        <v>0</v>
      </c>
      <c r="L29" s="14">
        <v>0</v>
      </c>
      <c r="M29" s="2"/>
      <c r="N29" s="4"/>
    </row>
    <row r="30" spans="1:15" ht="25.5" x14ac:dyDescent="0.25">
      <c r="A30" s="8"/>
      <c r="B30" s="12" t="s">
        <v>54</v>
      </c>
      <c r="C30" s="16" t="s">
        <v>55</v>
      </c>
      <c r="D30" s="18">
        <f>E30+F30</f>
        <v>5810</v>
      </c>
      <c r="E30" s="14">
        <v>5810</v>
      </c>
      <c r="F30" s="14"/>
      <c r="G30" s="14"/>
      <c r="H30" s="14"/>
      <c r="I30" s="14"/>
      <c r="J30" s="14"/>
      <c r="K30" s="14"/>
      <c r="L30" s="14"/>
      <c r="M30" s="2"/>
      <c r="N30" s="4"/>
    </row>
    <row r="31" spans="1:15" x14ac:dyDescent="0.25">
      <c r="A31" s="8">
        <v>21</v>
      </c>
      <c r="B31" s="11" t="s">
        <v>56</v>
      </c>
      <c r="C31" s="15" t="s">
        <v>57</v>
      </c>
      <c r="D31" s="17">
        <f>E31+F31</f>
        <v>57761000.900000006</v>
      </c>
      <c r="E31" s="19">
        <f t="shared" ref="E31:F33" si="1">E32</f>
        <v>57761000.900000006</v>
      </c>
      <c r="F31" s="19">
        <f t="shared" si="1"/>
        <v>0</v>
      </c>
      <c r="G31" s="19">
        <v>0</v>
      </c>
      <c r="H31" s="19">
        <v>0</v>
      </c>
      <c r="I31" s="19">
        <v>0</v>
      </c>
      <c r="J31" s="19">
        <v>0</v>
      </c>
      <c r="K31" s="19">
        <v>0</v>
      </c>
      <c r="L31" s="19">
        <v>0</v>
      </c>
      <c r="M31" s="25" t="s">
        <v>27</v>
      </c>
      <c r="N31" s="4"/>
    </row>
    <row r="32" spans="1:15" x14ac:dyDescent="0.25">
      <c r="A32" s="8">
        <v>22</v>
      </c>
      <c r="B32" s="11" t="s">
        <v>58</v>
      </c>
      <c r="C32" s="15" t="s">
        <v>59</v>
      </c>
      <c r="D32" s="17">
        <f t="shared" ref="D32:D35" si="2">E32+F32</f>
        <v>57761000.900000006</v>
      </c>
      <c r="E32" s="19">
        <f t="shared" si="1"/>
        <v>57761000.900000006</v>
      </c>
      <c r="F32" s="19">
        <f t="shared" si="1"/>
        <v>0</v>
      </c>
      <c r="G32" s="19">
        <v>0</v>
      </c>
      <c r="H32" s="19">
        <v>0</v>
      </c>
      <c r="I32" s="19">
        <v>0</v>
      </c>
      <c r="J32" s="19">
        <v>0</v>
      </c>
      <c r="K32" s="19">
        <v>0</v>
      </c>
      <c r="L32" s="19">
        <v>0</v>
      </c>
      <c r="M32" s="25" t="s">
        <v>27</v>
      </c>
      <c r="N32" s="4"/>
    </row>
    <row r="33" spans="1:14" x14ac:dyDescent="0.25">
      <c r="A33" s="8">
        <v>23</v>
      </c>
      <c r="B33" s="11" t="s">
        <v>60</v>
      </c>
      <c r="C33" s="15" t="s">
        <v>61</v>
      </c>
      <c r="D33" s="17">
        <f t="shared" si="2"/>
        <v>57761000.900000006</v>
      </c>
      <c r="E33" s="19">
        <f t="shared" si="1"/>
        <v>57761000.900000006</v>
      </c>
      <c r="F33" s="19">
        <f t="shared" si="1"/>
        <v>0</v>
      </c>
      <c r="G33" s="19">
        <v>0</v>
      </c>
      <c r="H33" s="19">
        <v>0</v>
      </c>
      <c r="I33" s="19">
        <v>0</v>
      </c>
      <c r="J33" s="19">
        <v>0</v>
      </c>
      <c r="K33" s="19">
        <v>0</v>
      </c>
      <c r="L33" s="19">
        <v>0</v>
      </c>
      <c r="M33" s="25" t="s">
        <v>27</v>
      </c>
      <c r="N33" s="4"/>
    </row>
    <row r="34" spans="1:14" x14ac:dyDescent="0.25">
      <c r="A34" s="8">
        <v>24</v>
      </c>
      <c r="B34" s="11" t="s">
        <v>62</v>
      </c>
      <c r="C34" s="15" t="s">
        <v>59</v>
      </c>
      <c r="D34" s="17">
        <f t="shared" si="2"/>
        <v>57761000.900000006</v>
      </c>
      <c r="E34" s="19">
        <f>E35+E36</f>
        <v>57761000.900000006</v>
      </c>
      <c r="F34" s="19">
        <f>F35+F36</f>
        <v>0</v>
      </c>
      <c r="G34" s="19"/>
      <c r="H34" s="19">
        <v>0</v>
      </c>
      <c r="I34" s="19">
        <v>0</v>
      </c>
      <c r="J34" s="19">
        <v>0</v>
      </c>
      <c r="K34" s="19">
        <v>0</v>
      </c>
      <c r="L34" s="19">
        <v>0</v>
      </c>
      <c r="M34" s="25" t="s">
        <v>27</v>
      </c>
      <c r="N34" s="4"/>
    </row>
    <row r="35" spans="1:14" ht="25.5" x14ac:dyDescent="0.25">
      <c r="A35" s="8">
        <v>25</v>
      </c>
      <c r="B35" s="12" t="s">
        <v>63</v>
      </c>
      <c r="C35" s="16" t="s">
        <v>64</v>
      </c>
      <c r="D35" s="17">
        <f t="shared" si="2"/>
        <v>747.2</v>
      </c>
      <c r="E35" s="14">
        <v>747.2</v>
      </c>
      <c r="F35" s="14">
        <v>0</v>
      </c>
      <c r="G35" s="14"/>
      <c r="H35" s="14">
        <v>0</v>
      </c>
      <c r="I35" s="14">
        <v>0</v>
      </c>
      <c r="J35" s="14">
        <v>0</v>
      </c>
      <c r="K35" s="14">
        <v>0</v>
      </c>
      <c r="L35" s="14">
        <v>0</v>
      </c>
      <c r="M35" s="2"/>
      <c r="N35" s="4"/>
    </row>
    <row r="36" spans="1:14" x14ac:dyDescent="0.25">
      <c r="A36" s="8">
        <v>26</v>
      </c>
      <c r="B36" s="12" t="s">
        <v>65</v>
      </c>
      <c r="C36" s="16" t="s">
        <v>66</v>
      </c>
      <c r="D36" s="17">
        <f>E36+F36</f>
        <v>57760253.700000003</v>
      </c>
      <c r="E36" s="14">
        <v>57760253.700000003</v>
      </c>
      <c r="F36" s="14"/>
      <c r="G36" s="14"/>
      <c r="H36" s="14">
        <v>0</v>
      </c>
      <c r="I36" s="14">
        <v>0</v>
      </c>
      <c r="J36" s="14">
        <v>0</v>
      </c>
      <c r="K36" s="14">
        <v>0</v>
      </c>
      <c r="L36" s="14">
        <v>0</v>
      </c>
      <c r="M36" s="2"/>
      <c r="N36" s="4"/>
    </row>
    <row r="37" spans="1:14" x14ac:dyDescent="0.25">
      <c r="A37" s="8">
        <v>27</v>
      </c>
      <c r="B37" s="11" t="s">
        <v>25</v>
      </c>
      <c r="C37" s="15" t="s">
        <v>67</v>
      </c>
      <c r="D37" s="17">
        <f>D31+D16</f>
        <v>58584176.000000007</v>
      </c>
      <c r="E37" s="17">
        <f>E16+E31</f>
        <v>58379587.700000003</v>
      </c>
      <c r="F37" s="17">
        <f>F16+F31</f>
        <v>204588.3</v>
      </c>
      <c r="G37" s="19">
        <v>0</v>
      </c>
      <c r="H37" s="19">
        <v>0</v>
      </c>
      <c r="I37" s="19">
        <v>0</v>
      </c>
      <c r="J37" s="19">
        <v>0</v>
      </c>
      <c r="K37" s="19">
        <v>0</v>
      </c>
      <c r="L37" s="19">
        <v>0</v>
      </c>
      <c r="M37" s="25"/>
      <c r="N37" s="4"/>
    </row>
    <row r="38" spans="1:14" x14ac:dyDescent="0.25">
      <c r="A38" s="8">
        <v>28</v>
      </c>
      <c r="B38" s="11" t="s">
        <v>25</v>
      </c>
      <c r="C38" s="15" t="s">
        <v>68</v>
      </c>
      <c r="D38" s="17">
        <f>D37</f>
        <v>58584176.000000007</v>
      </c>
      <c r="E38" s="17">
        <f>E37</f>
        <v>58379587.700000003</v>
      </c>
      <c r="F38" s="17">
        <f t="shared" ref="F38" si="3">F37</f>
        <v>204588.3</v>
      </c>
      <c r="G38" s="19">
        <v>0</v>
      </c>
      <c r="H38" s="19">
        <v>0</v>
      </c>
      <c r="I38" s="19">
        <v>0</v>
      </c>
      <c r="J38" s="19">
        <v>0</v>
      </c>
      <c r="K38" s="19">
        <v>0</v>
      </c>
      <c r="L38" s="19">
        <v>0</v>
      </c>
      <c r="M38" s="25"/>
      <c r="N38" s="4"/>
    </row>
    <row r="39" spans="1:14" x14ac:dyDescent="0.25">
      <c r="C39" s="13"/>
    </row>
    <row r="40" spans="1:14" x14ac:dyDescent="0.25">
      <c r="C40" s="13"/>
      <c r="E40" s="28"/>
    </row>
    <row r="41" spans="1:14" ht="15" customHeight="1" x14ac:dyDescent="0.25">
      <c r="C41" s="5"/>
      <c r="E41" s="29"/>
    </row>
  </sheetData>
  <mergeCells count="19">
    <mergeCell ref="L11:L12"/>
    <mergeCell ref="M11:M12"/>
    <mergeCell ref="A14:M14"/>
    <mergeCell ref="C7:L7"/>
    <mergeCell ref="C8:L8"/>
    <mergeCell ref="C9:L9"/>
    <mergeCell ref="A11:A12"/>
    <mergeCell ref="B11:B12"/>
    <mergeCell ref="C11:C12"/>
    <mergeCell ref="D11:D12"/>
    <mergeCell ref="E11:G11"/>
    <mergeCell ref="H11:H12"/>
    <mergeCell ref="I11:K11"/>
    <mergeCell ref="E1:M1"/>
    <mergeCell ref="C2:L2"/>
    <mergeCell ref="C3:L3"/>
    <mergeCell ref="C5:L5"/>
    <mergeCell ref="A6:B6"/>
    <mergeCell ref="C6:L6"/>
  </mergeCells>
  <phoneticPr fontId="29" type="noConversion"/>
  <pageMargins left="0.31496062992125984" right="0.31496062992125984" top="0.35433070866141736" bottom="0.35433070866141736" header="0.31496062992125984" footer="0.31496062992125984"/>
  <pageSetup paperSize="9" scale="73" fitToHeight="0"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O38"/>
  <sheetViews>
    <sheetView tabSelected="1" topLeftCell="A4" workbookViewId="0">
      <selection activeCell="D5" sqref="D5"/>
    </sheetView>
  </sheetViews>
  <sheetFormatPr defaultColWidth="9.140625" defaultRowHeight="15" x14ac:dyDescent="0.25"/>
  <cols>
    <col min="1" max="1" width="6.140625" style="3" bestFit="1" customWidth="1"/>
    <col min="2" max="2" width="15.140625" style="3" customWidth="1"/>
    <col min="3" max="3" width="40.7109375" style="3" customWidth="1"/>
    <col min="4" max="4" width="17.28515625" style="3" bestFit="1" customWidth="1"/>
    <col min="5" max="8" width="15.7109375" style="3" customWidth="1"/>
    <col min="9" max="9" width="14.85546875" style="3" bestFit="1" customWidth="1"/>
    <col min="10" max="11" width="13.5703125" style="3" customWidth="1"/>
    <col min="12" max="12" width="14.7109375" style="3" customWidth="1"/>
    <col min="13" max="13" width="30.5703125" style="3" customWidth="1"/>
    <col min="14" max="14" width="10.42578125" style="3" bestFit="1" customWidth="1"/>
    <col min="15" max="15" width="13.85546875" style="3" bestFit="1" customWidth="1"/>
    <col min="16" max="16384" width="9.140625" style="3"/>
  </cols>
  <sheetData>
    <row r="1" spans="1:14" ht="26.45" customHeight="1" x14ac:dyDescent="0.25">
      <c r="A1" s="45" t="s">
        <v>11</v>
      </c>
      <c r="B1" s="47" t="s">
        <v>12</v>
      </c>
      <c r="C1" s="44" t="s">
        <v>13</v>
      </c>
      <c r="D1" s="44" t="s">
        <v>14</v>
      </c>
      <c r="E1" s="49" t="s">
        <v>15</v>
      </c>
      <c r="F1" s="50"/>
      <c r="G1" s="51"/>
      <c r="H1" s="44" t="s">
        <v>16</v>
      </c>
      <c r="I1" s="49" t="s">
        <v>17</v>
      </c>
      <c r="J1" s="50"/>
      <c r="K1" s="51"/>
      <c r="L1" s="44" t="s">
        <v>18</v>
      </c>
      <c r="M1" s="45" t="s">
        <v>19</v>
      </c>
      <c r="N1" s="4"/>
    </row>
    <row r="2" spans="1:14" ht="42" customHeight="1" x14ac:dyDescent="0.25">
      <c r="A2" s="45"/>
      <c r="B2" s="48"/>
      <c r="C2" s="44"/>
      <c r="D2" s="45"/>
      <c r="E2" s="9" t="s">
        <v>20</v>
      </c>
      <c r="F2" s="9" t="s">
        <v>21</v>
      </c>
      <c r="G2" s="23" t="s">
        <v>22</v>
      </c>
      <c r="H2" s="45"/>
      <c r="I2" s="9" t="s">
        <v>20</v>
      </c>
      <c r="J2" s="9" t="s">
        <v>21</v>
      </c>
      <c r="K2" s="23" t="s">
        <v>22</v>
      </c>
      <c r="L2" s="44"/>
      <c r="M2" s="45"/>
      <c r="N2" s="4"/>
    </row>
    <row r="3" spans="1:14" x14ac:dyDescent="0.25">
      <c r="A3" s="8" t="s">
        <v>23</v>
      </c>
      <c r="B3" s="10">
        <v>1</v>
      </c>
      <c r="C3" s="10">
        <v>2</v>
      </c>
      <c r="D3" s="10">
        <v>3</v>
      </c>
      <c r="E3" s="10">
        <v>4</v>
      </c>
      <c r="F3" s="10">
        <v>5</v>
      </c>
      <c r="G3" s="10">
        <v>6</v>
      </c>
      <c r="H3" s="10">
        <v>7</v>
      </c>
      <c r="I3" s="10">
        <v>8</v>
      </c>
      <c r="J3" s="10">
        <v>9</v>
      </c>
      <c r="K3" s="10">
        <v>10</v>
      </c>
      <c r="L3" s="10">
        <v>11</v>
      </c>
      <c r="M3" s="10">
        <v>12</v>
      </c>
      <c r="N3" s="4"/>
    </row>
    <row r="4" spans="1:14" x14ac:dyDescent="0.25">
      <c r="A4" s="45" t="s">
        <v>69</v>
      </c>
      <c r="B4" s="45"/>
      <c r="C4" s="45"/>
      <c r="D4" s="45"/>
      <c r="E4" s="45"/>
      <c r="F4" s="45"/>
      <c r="G4" s="45"/>
      <c r="H4" s="45"/>
      <c r="I4" s="45"/>
      <c r="J4" s="45"/>
      <c r="K4" s="45"/>
      <c r="L4" s="45"/>
      <c r="M4" s="45"/>
      <c r="N4" s="4"/>
    </row>
    <row r="5" spans="1:14" ht="25.5" x14ac:dyDescent="0.25">
      <c r="A5" s="8">
        <v>1</v>
      </c>
      <c r="B5" s="11" t="s">
        <v>25</v>
      </c>
      <c r="C5" s="15" t="s">
        <v>70</v>
      </c>
      <c r="D5" s="31">
        <f>D6+D9</f>
        <v>2381760.5999999996</v>
      </c>
      <c r="E5" s="19">
        <f>E6+E9</f>
        <v>1823575.7</v>
      </c>
      <c r="F5" s="19">
        <f>F6+F9</f>
        <v>558184.9</v>
      </c>
      <c r="G5" s="19">
        <v>0</v>
      </c>
      <c r="H5" s="19">
        <v>0</v>
      </c>
      <c r="I5" s="19">
        <v>0</v>
      </c>
      <c r="J5" s="19">
        <v>0</v>
      </c>
      <c r="K5" s="19">
        <v>0</v>
      </c>
      <c r="L5" s="19">
        <v>0</v>
      </c>
      <c r="M5" s="22" t="s">
        <v>27</v>
      </c>
      <c r="N5" s="4"/>
    </row>
    <row r="6" spans="1:14" x14ac:dyDescent="0.25">
      <c r="A6" s="8">
        <v>2</v>
      </c>
      <c r="B6" s="11" t="s">
        <v>71</v>
      </c>
      <c r="C6" s="15" t="s">
        <v>72</v>
      </c>
      <c r="D6" s="20">
        <f t="shared" ref="D6:F7" si="0">D7</f>
        <v>2380739.7999999998</v>
      </c>
      <c r="E6" s="19">
        <f t="shared" si="0"/>
        <v>1823575.7</v>
      </c>
      <c r="F6" s="19">
        <f t="shared" si="0"/>
        <v>557164.1</v>
      </c>
      <c r="G6" s="19">
        <v>0</v>
      </c>
      <c r="H6" s="19">
        <v>0</v>
      </c>
      <c r="I6" s="19">
        <v>0</v>
      </c>
      <c r="J6" s="19">
        <v>0</v>
      </c>
      <c r="K6" s="19">
        <v>0</v>
      </c>
      <c r="L6" s="19">
        <v>0</v>
      </c>
      <c r="M6" s="22" t="s">
        <v>27</v>
      </c>
      <c r="N6" s="4"/>
    </row>
    <row r="7" spans="1:14" x14ac:dyDescent="0.25">
      <c r="A7" s="8">
        <v>3</v>
      </c>
      <c r="B7" s="11" t="s">
        <v>73</v>
      </c>
      <c r="C7" s="15" t="s">
        <v>74</v>
      </c>
      <c r="D7" s="20">
        <f t="shared" si="0"/>
        <v>2380739.7999999998</v>
      </c>
      <c r="E7" s="19">
        <f t="shared" si="0"/>
        <v>1823575.7</v>
      </c>
      <c r="F7" s="19">
        <f t="shared" si="0"/>
        <v>557164.1</v>
      </c>
      <c r="G7" s="19">
        <v>0</v>
      </c>
      <c r="H7" s="19">
        <v>0</v>
      </c>
      <c r="I7" s="19">
        <v>0</v>
      </c>
      <c r="J7" s="19">
        <v>0</v>
      </c>
      <c r="K7" s="19">
        <v>0</v>
      </c>
      <c r="L7" s="19">
        <v>0</v>
      </c>
      <c r="M7" s="22" t="s">
        <v>27</v>
      </c>
      <c r="N7" s="4"/>
    </row>
    <row r="8" spans="1:14" x14ac:dyDescent="0.25">
      <c r="A8" s="8">
        <v>4</v>
      </c>
      <c r="B8" s="12" t="s">
        <v>75</v>
      </c>
      <c r="C8" s="16" t="s">
        <v>76</v>
      </c>
      <c r="D8" s="30">
        <f>E8+F8</f>
        <v>2380739.7999999998</v>
      </c>
      <c r="E8" s="14">
        <v>1823575.7</v>
      </c>
      <c r="F8" s="14">
        <f>456839.8+100324.3</f>
        <v>557164.1</v>
      </c>
      <c r="G8" s="14">
        <v>0</v>
      </c>
      <c r="H8" s="14"/>
      <c r="I8" s="14">
        <v>0</v>
      </c>
      <c r="J8" s="14">
        <v>0</v>
      </c>
      <c r="K8" s="14">
        <v>0</v>
      </c>
      <c r="L8" s="14">
        <v>0</v>
      </c>
      <c r="M8" s="2"/>
      <c r="N8" s="4"/>
    </row>
    <row r="9" spans="1:14" x14ac:dyDescent="0.25">
      <c r="A9" s="8">
        <v>5</v>
      </c>
      <c r="B9" s="11" t="s">
        <v>77</v>
      </c>
      <c r="C9" s="15" t="s">
        <v>78</v>
      </c>
      <c r="D9" s="20">
        <f>D10</f>
        <v>1020.8</v>
      </c>
      <c r="E9" s="19">
        <f>E10</f>
        <v>0</v>
      </c>
      <c r="F9" s="19">
        <f>F10</f>
        <v>1020.8</v>
      </c>
      <c r="G9" s="19">
        <v>0</v>
      </c>
      <c r="H9" s="19"/>
      <c r="I9" s="19">
        <v>0</v>
      </c>
      <c r="J9" s="19">
        <v>0</v>
      </c>
      <c r="K9" s="19">
        <v>0</v>
      </c>
      <c r="L9" s="19">
        <v>0</v>
      </c>
      <c r="M9" s="22" t="s">
        <v>27</v>
      </c>
      <c r="N9" s="4"/>
    </row>
    <row r="10" spans="1:14" x14ac:dyDescent="0.25">
      <c r="A10" s="8">
        <v>6</v>
      </c>
      <c r="B10" s="12" t="s">
        <v>79</v>
      </c>
      <c r="C10" s="16" t="s">
        <v>80</v>
      </c>
      <c r="D10" s="21">
        <f>E10+F10</f>
        <v>1020.8</v>
      </c>
      <c r="E10" s="14"/>
      <c r="F10" s="14">
        <v>1020.8</v>
      </c>
      <c r="G10" s="14">
        <v>0</v>
      </c>
      <c r="H10" s="14">
        <v>0</v>
      </c>
      <c r="I10" s="14">
        <v>0</v>
      </c>
      <c r="J10" s="14">
        <v>0</v>
      </c>
      <c r="K10" s="14">
        <v>0</v>
      </c>
      <c r="L10" s="14">
        <v>0</v>
      </c>
      <c r="M10" s="2"/>
      <c r="N10" s="4"/>
    </row>
    <row r="11" spans="1:14" x14ac:dyDescent="0.25">
      <c r="A11" s="8">
        <v>7</v>
      </c>
      <c r="B11" s="11" t="s">
        <v>25</v>
      </c>
      <c r="C11" s="15" t="s">
        <v>81</v>
      </c>
      <c r="D11" s="31">
        <f>E11+F11</f>
        <v>754543.9</v>
      </c>
      <c r="E11" s="19">
        <f t="shared" ref="E11:F13" si="1">E12</f>
        <v>427044.4</v>
      </c>
      <c r="F11" s="19">
        <f t="shared" si="1"/>
        <v>327499.5</v>
      </c>
      <c r="G11" s="19">
        <v>0</v>
      </c>
      <c r="H11" s="19">
        <v>0</v>
      </c>
      <c r="I11" s="19">
        <v>0</v>
      </c>
      <c r="J11" s="19">
        <v>0</v>
      </c>
      <c r="K11" s="19">
        <v>0</v>
      </c>
      <c r="L11" s="19">
        <v>0</v>
      </c>
      <c r="M11" s="22" t="s">
        <v>27</v>
      </c>
      <c r="N11" s="4"/>
    </row>
    <row r="12" spans="1:14" x14ac:dyDescent="0.25">
      <c r="A12" s="8">
        <v>8</v>
      </c>
      <c r="B12" s="11" t="s">
        <v>82</v>
      </c>
      <c r="C12" s="15" t="s">
        <v>83</v>
      </c>
      <c r="D12" s="20">
        <f>E12+F12</f>
        <v>754543.9</v>
      </c>
      <c r="E12" s="19">
        <f t="shared" si="1"/>
        <v>427044.4</v>
      </c>
      <c r="F12" s="19">
        <f t="shared" si="1"/>
        <v>327499.5</v>
      </c>
      <c r="G12" s="19">
        <v>0</v>
      </c>
      <c r="H12" s="19">
        <v>0</v>
      </c>
      <c r="I12" s="19">
        <v>0</v>
      </c>
      <c r="J12" s="19">
        <v>0</v>
      </c>
      <c r="K12" s="19">
        <v>0</v>
      </c>
      <c r="L12" s="19">
        <v>0</v>
      </c>
      <c r="M12" s="22" t="s">
        <v>27</v>
      </c>
      <c r="N12" s="4"/>
    </row>
    <row r="13" spans="1:14" ht="25.5" x14ac:dyDescent="0.25">
      <c r="A13" s="8">
        <v>9</v>
      </c>
      <c r="B13" s="11" t="s">
        <v>84</v>
      </c>
      <c r="C13" s="15" t="s">
        <v>85</v>
      </c>
      <c r="D13" s="31">
        <f>D14</f>
        <v>754543.9</v>
      </c>
      <c r="E13" s="19">
        <f t="shared" si="1"/>
        <v>427044.4</v>
      </c>
      <c r="F13" s="19">
        <f t="shared" si="1"/>
        <v>327499.5</v>
      </c>
      <c r="G13" s="19">
        <v>0</v>
      </c>
      <c r="H13" s="19">
        <v>0</v>
      </c>
      <c r="I13" s="19">
        <v>0</v>
      </c>
      <c r="J13" s="19">
        <v>0</v>
      </c>
      <c r="K13" s="19">
        <v>0</v>
      </c>
      <c r="L13" s="19">
        <v>0</v>
      </c>
      <c r="M13" s="22" t="s">
        <v>27</v>
      </c>
      <c r="N13" s="4"/>
    </row>
    <row r="14" spans="1:14" x14ac:dyDescent="0.25">
      <c r="A14" s="8">
        <v>10</v>
      </c>
      <c r="B14" s="12" t="s">
        <v>86</v>
      </c>
      <c r="C14" s="16" t="s">
        <v>87</v>
      </c>
      <c r="D14" s="21">
        <f>E14+F14</f>
        <v>754543.9</v>
      </c>
      <c r="E14" s="14">
        <v>427044.4</v>
      </c>
      <c r="F14" s="14">
        <f>322040.9+5458.6</f>
        <v>327499.5</v>
      </c>
      <c r="G14" s="14">
        <v>0</v>
      </c>
      <c r="H14" s="14"/>
      <c r="I14" s="14">
        <v>0</v>
      </c>
      <c r="J14" s="14">
        <v>0</v>
      </c>
      <c r="K14" s="14">
        <v>0</v>
      </c>
      <c r="L14" s="14">
        <v>0</v>
      </c>
      <c r="M14" s="2"/>
      <c r="N14" s="4"/>
    </row>
    <row r="15" spans="1:14" x14ac:dyDescent="0.25">
      <c r="A15" s="8">
        <v>11</v>
      </c>
      <c r="B15" s="11" t="s">
        <v>25</v>
      </c>
      <c r="C15" s="15" t="s">
        <v>26</v>
      </c>
      <c r="D15" s="31">
        <f>D16+D26</f>
        <v>1535254.4000000001</v>
      </c>
      <c r="E15" s="20">
        <f>E16</f>
        <v>591904.80000000005</v>
      </c>
      <c r="F15" s="20">
        <f t="shared" ref="F15" si="2">F16+F20</f>
        <v>9630.1</v>
      </c>
      <c r="G15" s="19">
        <v>0</v>
      </c>
      <c r="H15" s="19"/>
      <c r="I15" s="19">
        <v>0</v>
      </c>
      <c r="J15" s="19">
        <v>0</v>
      </c>
      <c r="K15" s="19">
        <v>0</v>
      </c>
      <c r="L15" s="19">
        <v>0</v>
      </c>
      <c r="M15" s="22" t="s">
        <v>27</v>
      </c>
      <c r="N15" s="4"/>
    </row>
    <row r="16" spans="1:14" x14ac:dyDescent="0.25">
      <c r="A16" s="8">
        <v>12</v>
      </c>
      <c r="B16" s="11" t="s">
        <v>28</v>
      </c>
      <c r="C16" s="15" t="s">
        <v>29</v>
      </c>
      <c r="D16" s="20">
        <f>D17+D20+D22</f>
        <v>601534.90000000014</v>
      </c>
      <c r="E16" s="20">
        <f>E17+E20+E22</f>
        <v>591904.80000000005</v>
      </c>
      <c r="F16" s="20">
        <f t="shared" ref="F16" si="3">F17+F20+F22</f>
        <v>9630.1</v>
      </c>
      <c r="G16" s="19">
        <v>0</v>
      </c>
      <c r="H16" s="19"/>
      <c r="I16" s="19">
        <v>0</v>
      </c>
      <c r="J16" s="19">
        <v>0</v>
      </c>
      <c r="K16" s="19">
        <v>0</v>
      </c>
      <c r="L16" s="19">
        <v>0</v>
      </c>
      <c r="M16" s="22" t="s">
        <v>27</v>
      </c>
      <c r="N16" s="4"/>
    </row>
    <row r="17" spans="1:15" x14ac:dyDescent="0.25">
      <c r="A17" s="8">
        <v>13</v>
      </c>
      <c r="B17" s="11" t="s">
        <v>30</v>
      </c>
      <c r="C17" s="15" t="s">
        <v>31</v>
      </c>
      <c r="D17" s="31">
        <f>D18+D19</f>
        <v>577586.30000000005</v>
      </c>
      <c r="E17" s="19">
        <f>E18+E19</f>
        <v>567956.19999999995</v>
      </c>
      <c r="F17" s="19">
        <f>F18+F19</f>
        <v>9630.1</v>
      </c>
      <c r="G17" s="19">
        <v>0</v>
      </c>
      <c r="H17" s="19">
        <v>0</v>
      </c>
      <c r="I17" s="19">
        <v>0</v>
      </c>
      <c r="J17" s="19">
        <v>0</v>
      </c>
      <c r="K17" s="19">
        <v>0</v>
      </c>
      <c r="L17" s="19">
        <v>0</v>
      </c>
      <c r="M17" s="32" t="s">
        <v>27</v>
      </c>
      <c r="N17" s="4"/>
      <c r="O17" s="7"/>
    </row>
    <row r="18" spans="1:15" x14ac:dyDescent="0.25">
      <c r="A18" s="8">
        <v>14</v>
      </c>
      <c r="B18" s="12" t="s">
        <v>32</v>
      </c>
      <c r="C18" s="16" t="s">
        <v>33</v>
      </c>
      <c r="D18" s="21">
        <f>E18+F18</f>
        <v>170254.7</v>
      </c>
      <c r="E18" s="14">
        <v>160624.6</v>
      </c>
      <c r="F18" s="14">
        <v>9630.1</v>
      </c>
      <c r="G18" s="14">
        <v>0</v>
      </c>
      <c r="H18" s="14">
        <v>0</v>
      </c>
      <c r="I18" s="14">
        <v>0</v>
      </c>
      <c r="J18" s="14">
        <v>0</v>
      </c>
      <c r="K18" s="14">
        <v>0</v>
      </c>
      <c r="L18" s="14">
        <v>0</v>
      </c>
      <c r="M18" s="2"/>
      <c r="N18" s="37"/>
      <c r="O18" s="27"/>
    </row>
    <row r="19" spans="1:15" x14ac:dyDescent="0.25">
      <c r="A19" s="8">
        <v>15</v>
      </c>
      <c r="B19" s="12" t="s">
        <v>34</v>
      </c>
      <c r="C19" s="16" t="s">
        <v>35</v>
      </c>
      <c r="D19" s="21">
        <f>E19+F19</f>
        <v>407331.6</v>
      </c>
      <c r="E19" s="14">
        <f>355418.5+51913.1</f>
        <v>407331.6</v>
      </c>
      <c r="F19" s="14">
        <v>0</v>
      </c>
      <c r="G19" s="14">
        <v>0</v>
      </c>
      <c r="H19" s="14">
        <v>0</v>
      </c>
      <c r="I19" s="14">
        <v>0</v>
      </c>
      <c r="J19" s="14">
        <v>0</v>
      </c>
      <c r="K19" s="14">
        <v>0</v>
      </c>
      <c r="L19" s="14">
        <v>0</v>
      </c>
      <c r="M19" s="2"/>
      <c r="N19" s="4"/>
      <c r="O19" s="27"/>
    </row>
    <row r="20" spans="1:15" x14ac:dyDescent="0.25">
      <c r="A20" s="8">
        <v>16</v>
      </c>
      <c r="B20" s="11" t="s">
        <v>36</v>
      </c>
      <c r="C20" s="15" t="s">
        <v>37</v>
      </c>
      <c r="D20" s="20">
        <f>D21</f>
        <v>19720.3</v>
      </c>
      <c r="E20" s="19">
        <f>E21</f>
        <v>19720.3</v>
      </c>
      <c r="F20" s="19">
        <f>F21</f>
        <v>0</v>
      </c>
      <c r="G20" s="19">
        <v>0</v>
      </c>
      <c r="H20" s="19">
        <v>0</v>
      </c>
      <c r="I20" s="19">
        <v>0</v>
      </c>
      <c r="J20" s="19">
        <v>0</v>
      </c>
      <c r="K20" s="19">
        <v>0</v>
      </c>
      <c r="L20" s="19">
        <v>0</v>
      </c>
      <c r="M20" s="32" t="s">
        <v>27</v>
      </c>
      <c r="N20" s="37"/>
      <c r="O20" s="27"/>
    </row>
    <row r="21" spans="1:15" x14ac:dyDescent="0.25">
      <c r="A21" s="8">
        <v>17</v>
      </c>
      <c r="B21" s="12" t="s">
        <v>38</v>
      </c>
      <c r="C21" s="16" t="s">
        <v>39</v>
      </c>
      <c r="D21" s="21">
        <f>E21+F21</f>
        <v>19720.3</v>
      </c>
      <c r="E21" s="14">
        <v>19720.3</v>
      </c>
      <c r="F21" s="14">
        <v>0</v>
      </c>
      <c r="G21" s="14">
        <v>0</v>
      </c>
      <c r="H21" s="14">
        <v>0</v>
      </c>
      <c r="I21" s="14">
        <v>0</v>
      </c>
      <c r="J21" s="14">
        <v>0</v>
      </c>
      <c r="K21" s="14">
        <v>0</v>
      </c>
      <c r="L21" s="14">
        <v>0</v>
      </c>
      <c r="M21" s="2"/>
      <c r="N21" s="4"/>
    </row>
    <row r="22" spans="1:15" ht="25.5" x14ac:dyDescent="0.25">
      <c r="A22" s="8">
        <v>25</v>
      </c>
      <c r="B22" s="11" t="s">
        <v>48</v>
      </c>
      <c r="C22" s="15" t="s">
        <v>49</v>
      </c>
      <c r="D22" s="20">
        <f>D23</f>
        <v>4228.3</v>
      </c>
      <c r="E22" s="20">
        <f>E23</f>
        <v>4228.3</v>
      </c>
      <c r="F22" s="20">
        <f>F23</f>
        <v>0</v>
      </c>
      <c r="G22" s="19">
        <v>0</v>
      </c>
      <c r="H22" s="19">
        <v>0</v>
      </c>
      <c r="I22" s="19">
        <v>0</v>
      </c>
      <c r="J22" s="19">
        <v>0</v>
      </c>
      <c r="K22" s="19">
        <v>0</v>
      </c>
      <c r="L22" s="19">
        <v>0</v>
      </c>
      <c r="M22" s="22" t="s">
        <v>27</v>
      </c>
      <c r="N22" s="4"/>
    </row>
    <row r="23" spans="1:15" ht="25.5" x14ac:dyDescent="0.25">
      <c r="A23" s="8">
        <v>26</v>
      </c>
      <c r="B23" s="11" t="s">
        <v>50</v>
      </c>
      <c r="C23" s="15" t="s">
        <v>51</v>
      </c>
      <c r="D23" s="20">
        <f>D24+D25</f>
        <v>4228.3</v>
      </c>
      <c r="E23" s="19">
        <f>E24+E25</f>
        <v>4228.3</v>
      </c>
      <c r="F23" s="19">
        <f>F24</f>
        <v>0</v>
      </c>
      <c r="G23" s="19">
        <v>0</v>
      </c>
      <c r="H23" s="19">
        <v>0</v>
      </c>
      <c r="I23" s="19">
        <v>0</v>
      </c>
      <c r="J23" s="19">
        <v>0</v>
      </c>
      <c r="K23" s="19">
        <v>0</v>
      </c>
      <c r="L23" s="19">
        <v>0</v>
      </c>
      <c r="M23" s="22" t="s">
        <v>27</v>
      </c>
      <c r="N23" s="4"/>
    </row>
    <row r="24" spans="1:15" x14ac:dyDescent="0.25">
      <c r="A24" s="8">
        <v>27</v>
      </c>
      <c r="B24" s="12" t="s">
        <v>52</v>
      </c>
      <c r="C24" s="16" t="s">
        <v>53</v>
      </c>
      <c r="D24" s="21">
        <f>E24+F24</f>
        <v>4228.3</v>
      </c>
      <c r="E24" s="14">
        <v>4228.3</v>
      </c>
      <c r="F24" s="14">
        <v>0</v>
      </c>
      <c r="G24" s="14">
        <v>0</v>
      </c>
      <c r="H24" s="14">
        <v>0</v>
      </c>
      <c r="I24" s="14">
        <v>0</v>
      </c>
      <c r="J24" s="14">
        <v>0</v>
      </c>
      <c r="K24" s="14">
        <v>0</v>
      </c>
      <c r="L24" s="14">
        <v>0</v>
      </c>
      <c r="M24" s="2"/>
      <c r="N24" s="4"/>
    </row>
    <row r="25" spans="1:15" s="7" customFormat="1" ht="25.5" x14ac:dyDescent="0.25">
      <c r="A25" s="8"/>
      <c r="B25" s="12" t="s">
        <v>54</v>
      </c>
      <c r="C25" s="16" t="s">
        <v>55</v>
      </c>
      <c r="D25" s="21">
        <f>E25+F25</f>
        <v>0</v>
      </c>
      <c r="E25" s="14">
        <v>0</v>
      </c>
      <c r="F25" s="14"/>
      <c r="G25" s="14"/>
      <c r="H25" s="14"/>
      <c r="I25" s="14"/>
      <c r="J25" s="14"/>
      <c r="K25" s="14"/>
      <c r="L25" s="14"/>
      <c r="M25" s="2"/>
      <c r="N25" s="4"/>
    </row>
    <row r="26" spans="1:15" x14ac:dyDescent="0.25">
      <c r="A26" s="8">
        <v>34</v>
      </c>
      <c r="B26" s="11" t="s">
        <v>56</v>
      </c>
      <c r="C26" s="15" t="s">
        <v>57</v>
      </c>
      <c r="D26" s="20">
        <f>D27</f>
        <v>933719.5</v>
      </c>
      <c r="E26" s="20">
        <f t="shared" ref="E26:F26" si="4">E27</f>
        <v>933719.5</v>
      </c>
      <c r="F26" s="20">
        <f t="shared" si="4"/>
        <v>0</v>
      </c>
      <c r="G26" s="19">
        <v>0</v>
      </c>
      <c r="H26" s="19">
        <v>0</v>
      </c>
      <c r="I26" s="19">
        <v>0</v>
      </c>
      <c r="J26" s="19">
        <v>0</v>
      </c>
      <c r="K26" s="19">
        <v>0</v>
      </c>
      <c r="L26" s="19">
        <v>0</v>
      </c>
      <c r="M26" s="22" t="s">
        <v>27</v>
      </c>
      <c r="N26" s="4"/>
    </row>
    <row r="27" spans="1:15" x14ac:dyDescent="0.25">
      <c r="A27" s="8">
        <v>35</v>
      </c>
      <c r="B27" s="11" t="s">
        <v>58</v>
      </c>
      <c r="C27" s="15" t="s">
        <v>59</v>
      </c>
      <c r="D27" s="20">
        <f>D28</f>
        <v>933719.5</v>
      </c>
      <c r="E27" s="20">
        <f t="shared" ref="E27:F27" si="5">E28</f>
        <v>933719.5</v>
      </c>
      <c r="F27" s="20">
        <f t="shared" si="5"/>
        <v>0</v>
      </c>
      <c r="G27" s="19">
        <v>0</v>
      </c>
      <c r="H27" s="19">
        <v>0</v>
      </c>
      <c r="I27" s="19">
        <v>0</v>
      </c>
      <c r="J27" s="19">
        <v>0</v>
      </c>
      <c r="K27" s="19">
        <v>0</v>
      </c>
      <c r="L27" s="19">
        <v>0</v>
      </c>
      <c r="M27" s="22" t="s">
        <v>27</v>
      </c>
      <c r="N27" s="4"/>
    </row>
    <row r="28" spans="1:15" x14ac:dyDescent="0.25">
      <c r="A28" s="8">
        <v>36</v>
      </c>
      <c r="B28" s="11" t="s">
        <v>60</v>
      </c>
      <c r="C28" s="15" t="s">
        <v>61</v>
      </c>
      <c r="D28" s="20">
        <f>D29</f>
        <v>933719.5</v>
      </c>
      <c r="E28" s="20">
        <f t="shared" ref="E28:F28" si="6">E29</f>
        <v>933719.5</v>
      </c>
      <c r="F28" s="20">
        <f t="shared" si="6"/>
        <v>0</v>
      </c>
      <c r="G28" s="19">
        <v>0</v>
      </c>
      <c r="H28" s="19">
        <v>0</v>
      </c>
      <c r="I28" s="19">
        <v>0</v>
      </c>
      <c r="J28" s="19">
        <v>0</v>
      </c>
      <c r="K28" s="19">
        <v>0</v>
      </c>
      <c r="L28" s="19">
        <v>0</v>
      </c>
      <c r="M28" s="22" t="s">
        <v>27</v>
      </c>
      <c r="N28" s="4"/>
    </row>
    <row r="29" spans="1:15" x14ac:dyDescent="0.25">
      <c r="A29" s="8">
        <v>37</v>
      </c>
      <c r="B29" s="11" t="s">
        <v>62</v>
      </c>
      <c r="C29" s="15" t="s">
        <v>59</v>
      </c>
      <c r="D29" s="20">
        <f>D30</f>
        <v>933719.5</v>
      </c>
      <c r="E29" s="19">
        <f>E30</f>
        <v>933719.5</v>
      </c>
      <c r="F29" s="19">
        <f>F30</f>
        <v>0</v>
      </c>
      <c r="G29" s="19">
        <v>0</v>
      </c>
      <c r="H29" s="19">
        <v>0</v>
      </c>
      <c r="I29" s="19">
        <v>0</v>
      </c>
      <c r="J29" s="19">
        <v>0</v>
      </c>
      <c r="K29" s="19">
        <v>0</v>
      </c>
      <c r="L29" s="19">
        <v>0</v>
      </c>
      <c r="M29" s="22" t="s">
        <v>27</v>
      </c>
      <c r="N29" s="4"/>
    </row>
    <row r="30" spans="1:15" x14ac:dyDescent="0.25">
      <c r="A30" s="8">
        <v>38</v>
      </c>
      <c r="B30" s="12" t="s">
        <v>65</v>
      </c>
      <c r="C30" s="16" t="s">
        <v>66</v>
      </c>
      <c r="D30" s="21">
        <f>E30+F30</f>
        <v>933719.5</v>
      </c>
      <c r="E30" s="14">
        <f>330655.5+25477.7+577586.3</f>
        <v>933719.5</v>
      </c>
      <c r="F30" s="14"/>
      <c r="G30" s="14">
        <v>0</v>
      </c>
      <c r="H30" s="14">
        <v>0</v>
      </c>
      <c r="I30" s="14">
        <v>0</v>
      </c>
      <c r="J30" s="14">
        <v>0</v>
      </c>
      <c r="K30" s="14">
        <v>0</v>
      </c>
      <c r="L30" s="14">
        <v>0</v>
      </c>
      <c r="M30" s="2"/>
      <c r="N30" s="4"/>
    </row>
    <row r="31" spans="1:15" x14ac:dyDescent="0.25">
      <c r="A31" s="8">
        <v>39</v>
      </c>
      <c r="B31" s="11" t="s">
        <v>25</v>
      </c>
      <c r="C31" s="15" t="s">
        <v>67</v>
      </c>
      <c r="D31" s="20">
        <f>D5+D11+D15</f>
        <v>4671558.8999999994</v>
      </c>
      <c r="E31" s="20">
        <f>E5+E11+E15+E26</f>
        <v>3776244.4000000004</v>
      </c>
      <c r="F31" s="20">
        <f>F5+F11+F15+F26</f>
        <v>895314.5</v>
      </c>
      <c r="G31" s="19">
        <v>0</v>
      </c>
      <c r="H31" s="19">
        <v>0</v>
      </c>
      <c r="I31" s="19">
        <v>0</v>
      </c>
      <c r="J31" s="19">
        <v>0</v>
      </c>
      <c r="K31" s="19">
        <v>0</v>
      </c>
      <c r="L31" s="19">
        <v>0</v>
      </c>
      <c r="M31" s="22"/>
      <c r="N31" s="4"/>
    </row>
    <row r="32" spans="1:15" x14ac:dyDescent="0.25">
      <c r="A32" s="8">
        <v>40</v>
      </c>
      <c r="B32" s="11" t="s">
        <v>25</v>
      </c>
      <c r="C32" s="15" t="s">
        <v>68</v>
      </c>
      <c r="D32" s="20">
        <f>D31</f>
        <v>4671558.8999999994</v>
      </c>
      <c r="E32" s="20">
        <f t="shared" ref="E32" si="7">E31</f>
        <v>3776244.4000000004</v>
      </c>
      <c r="F32" s="20">
        <f>F31</f>
        <v>895314.5</v>
      </c>
      <c r="G32" s="19">
        <v>0</v>
      </c>
      <c r="H32" s="19">
        <v>0</v>
      </c>
      <c r="I32" s="19">
        <v>0</v>
      </c>
      <c r="J32" s="19">
        <v>0</v>
      </c>
      <c r="K32" s="19">
        <v>0</v>
      </c>
      <c r="L32" s="19">
        <v>0</v>
      </c>
      <c r="M32" s="22"/>
      <c r="N32" s="4"/>
    </row>
    <row r="33" spans="2:9" x14ac:dyDescent="0.25">
      <c r="C33" s="13"/>
    </row>
    <row r="34" spans="2:9" x14ac:dyDescent="0.25">
      <c r="C34" s="13"/>
      <c r="D34" s="28"/>
      <c r="E34" s="27"/>
      <c r="F34" s="27"/>
      <c r="H34" s="27"/>
      <c r="I34" s="27"/>
    </row>
    <row r="35" spans="2:9" x14ac:dyDescent="0.25">
      <c r="C35" s="5"/>
      <c r="D35" s="27"/>
    </row>
    <row r="36" spans="2:9" x14ac:dyDescent="0.25">
      <c r="B36" s="3" t="s">
        <v>92</v>
      </c>
      <c r="E36" s="52"/>
      <c r="F36" s="52"/>
      <c r="G36" s="52"/>
      <c r="H36" s="52"/>
    </row>
    <row r="38" spans="2:9" x14ac:dyDescent="0.25">
      <c r="B38" s="3" t="s">
        <v>93</v>
      </c>
      <c r="D38" s="46" t="s">
        <v>94</v>
      </c>
      <c r="E38" s="46"/>
      <c r="F38" s="46"/>
      <c r="G38" s="46"/>
      <c r="H38" s="46"/>
    </row>
  </sheetData>
  <mergeCells count="12">
    <mergeCell ref="M1:M2"/>
    <mergeCell ref="A4:M4"/>
    <mergeCell ref="E36:H36"/>
    <mergeCell ref="D38:H38"/>
    <mergeCell ref="A1:A2"/>
    <mergeCell ref="C1:C2"/>
    <mergeCell ref="D1:D2"/>
    <mergeCell ref="H1:H2"/>
    <mergeCell ref="L1:L2"/>
    <mergeCell ref="B1:B2"/>
    <mergeCell ref="E1:G1"/>
    <mergeCell ref="I1:K1"/>
  </mergeCells>
  <pageMargins left="0.70866141732283472" right="0.70866141732283472" top="0.74803149606299213" bottom="0.74803149606299213" header="0.31496062992125984" footer="0.31496062992125984"/>
  <pageSetup paperSize="9" scale="66" fitToHeight="0" orientation="landscape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5</vt:i4>
      </vt:variant>
    </vt:vector>
  </HeadingPairs>
  <TitlesOfParts>
    <vt:vector size="7" baseType="lpstr">
      <vt:lpstr>ДЕБИТОРСКАЯ 01,01,25</vt:lpstr>
      <vt:lpstr>КРЕДИТОРСКАЯ 01,01,25</vt:lpstr>
      <vt:lpstr>'ДЕБИТОРСКАЯ 01,01,25'!ChapterCode</vt:lpstr>
      <vt:lpstr>'ДЕБИТОРСКАЯ 01,01,25'!FinancingLevel</vt:lpstr>
      <vt:lpstr>'ДЕБИТОРСКАЯ 01,01,25'!OnDate</vt:lpstr>
      <vt:lpstr>'ДЕБИТОРСКАЯ 01,01,25'!Organization</vt:lpstr>
      <vt:lpstr>'ДЕБИТОРСКАЯ 01,01,25'!Period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MinFin</dc:creator>
  <cp:lastModifiedBy>VENERA GABIDULLINA</cp:lastModifiedBy>
  <cp:lastPrinted>2016-02-17T07:36:24Z</cp:lastPrinted>
  <dcterms:created xsi:type="dcterms:W3CDTF">2012-12-14T12:57:12Z</dcterms:created>
  <dcterms:modified xsi:type="dcterms:W3CDTF">2025-02-26T10:41:23Z</dcterms:modified>
</cp:coreProperties>
</file>