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FF51942-1340-4738-B58D-F15309C2CBDE}" xr6:coauthVersionLast="47" xr6:coauthVersionMax="47" xr10:uidLastSave="{00000000-0000-0000-0000-000000000000}"/>
  <bookViews>
    <workbookView xWindow="14475" yWindow="240" windowWidth="11025" windowHeight="14745" firstSheet="4" activeTab="6" xr2:uid="{D7E34B31-03BC-4F74-92DE-65FE0E15C5B8}"/>
  </bookViews>
  <sheets>
    <sheet name="1-илова" sheetId="1" r:id="rId1"/>
    <sheet name="2-илова " sheetId="2" r:id="rId2"/>
    <sheet name="3-илова " sheetId="3" r:id="rId3"/>
    <sheet name="4-илова  " sheetId="4" r:id="rId4"/>
    <sheet name="5-илова " sheetId="5" r:id="rId5"/>
    <sheet name="5-2" sheetId="6" r:id="rId6"/>
    <sheet name="6-илова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L7" i="5"/>
  <c r="L8" i="5"/>
  <c r="L62" i="5" s="1"/>
  <c r="L9" i="5"/>
  <c r="L10" i="5"/>
  <c r="L11" i="5"/>
  <c r="L12" i="5"/>
  <c r="L13" i="5"/>
  <c r="L14" i="5"/>
  <c r="L15" i="5"/>
  <c r="L16" i="5"/>
  <c r="L17" i="5"/>
  <c r="L18" i="5"/>
  <c r="L19" i="5"/>
  <c r="L20" i="5"/>
  <c r="K21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11" i="4"/>
  <c r="E9" i="3"/>
  <c r="E10" i="3"/>
  <c r="E12" i="3"/>
  <c r="E14" i="3"/>
  <c r="E15" i="3"/>
  <c r="E17" i="3"/>
  <c r="E19" i="3"/>
  <c r="H11" i="2"/>
  <c r="I11" i="2"/>
  <c r="J11" i="2"/>
  <c r="F11" i="1"/>
  <c r="E11" i="1"/>
  <c r="D11" i="1"/>
  <c r="C8" i="1"/>
  <c r="C9" i="1"/>
  <c r="G11" i="1"/>
  <c r="C10" i="1"/>
  <c r="C11" i="1" l="1"/>
</calcChain>
</file>

<file path=xl/sharedStrings.xml><?xml version="1.0" encoding="utf-8"?>
<sst xmlns="http://schemas.openxmlformats.org/spreadsheetml/2006/main" count="750" uniqueCount="297">
  <si>
    <t>Жами:</t>
  </si>
  <si>
    <t>Объектларни лойиҳалаштириш, қуриш, (реконструкция қилиш) ва таъмирлаш ишлари учун капитал қўйилмалар</t>
  </si>
  <si>
    <t>Бошқа жорий харажатлар</t>
  </si>
  <si>
    <t>Ягона ижтимоий солиқ</t>
  </si>
  <si>
    <t>Иш ҳақи ва унга тенглаштирувчи тўловлар миқдори</t>
  </si>
  <si>
    <t>шундан:</t>
  </si>
  <si>
    <t>Ҳисобот даври мобайнида бюджетдан ажратилаётган маблағлар суммаси</t>
  </si>
  <si>
    <t>Ўз тасарруфидаги бюджет ташкилотларининг номланиши</t>
  </si>
  <si>
    <t>Т/р</t>
  </si>
  <si>
    <t>(минг сўмда)</t>
  </si>
  <si>
    <t>МАЪЛУМОТ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</si>
  <si>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</si>
  <si>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Бюджет</t>
  </si>
  <si>
    <t>Ҳаммаси:</t>
  </si>
  <si>
    <t>Заҳира жамғарма*</t>
  </si>
  <si>
    <t>Бюджетдан ташқари маблағ**</t>
  </si>
  <si>
    <t>** 2023 йил 2-чораги давомида хукуматнинг тегишли топшириғи асосида 1349989,4 минг сўм молиялаштирилган.</t>
  </si>
  <si>
    <t>* 2023 йил 1-чораги давомида хукуматнинг тегишли топшириғи асосида 379636,4 минг сўм молиялаштирилган.</t>
  </si>
  <si>
    <t xml:space="preserve">Изоҳ: </t>
  </si>
  <si>
    <t>III-чорак жами</t>
  </si>
  <si>
    <t>2023 йил IV-чорагида Дин ишлари бўйича қўмитанинг бюджетдан ажратилган маблағларнинг чегараланган миқдорининг ўз тасарруфидаги бюджет ташкилотлари кесимида тақсимоти тўғрисида</t>
  </si>
  <si>
    <t>ххх</t>
  </si>
  <si>
    <t>Корхона СТИРи</t>
  </si>
  <si>
    <t>Пудратчи номи</t>
  </si>
  <si>
    <t>Лойиҳани молиялаш-тириш манбаси (бюджет/ бюджетдан ташқари маблағлар)</t>
  </si>
  <si>
    <t>Шундан ўзлаштирилган маблағлар (минг сўм)</t>
  </si>
  <si>
    <t>Лойиҳани амалга ошириш қиймати (минг сўм)</t>
  </si>
  <si>
    <t>Пудратчи тўғрисида маълумотлар</t>
  </si>
  <si>
    <t>Лойиҳани амалга ошириш даври</t>
  </si>
  <si>
    <t>Лойиҳа қуввати</t>
  </si>
  <si>
    <t>Лойиҳанинг номланиши</t>
  </si>
  <si>
    <t xml:space="preserve">Буюртмачи </t>
  </si>
  <si>
    <t>МАЪЛУМОТЛАР</t>
  </si>
  <si>
    <t>2023 йил IV-чорагида Дин ишлари бўйича қўмитанинг капитал қўйилмалар ҳисобидан амалга оширилаётган лойиҳаларнинг ижроси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</si>
  <si>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2-ИЛОВА </t>
  </si>
  <si>
    <t>бюджетдан ташқари</t>
  </si>
  <si>
    <t>сақлаш харажатлари билан боғлиқ харидлар</t>
  </si>
  <si>
    <t>Захира жамғарма</t>
  </si>
  <si>
    <t>бюджет</t>
  </si>
  <si>
    <t>кам баҳоли ва тез эскирувчи буюмлар харид қилиш</t>
  </si>
  <si>
    <t>асосий воситалар харид қилиш</t>
  </si>
  <si>
    <t>IV-чорак</t>
  </si>
  <si>
    <t>III-чорак</t>
  </si>
  <si>
    <t>II-чорак</t>
  </si>
  <si>
    <t>I-чорак</t>
  </si>
  <si>
    <t>Суммаси</t>
  </si>
  <si>
    <t>Сони</t>
  </si>
  <si>
    <t>Товар (иш ва хизмат)лар харид қилиш учун тузилган шартномалар</t>
  </si>
  <si>
    <t>Йўналишлари</t>
  </si>
  <si>
    <t>Ҳисобот даври</t>
  </si>
  <si>
    <t>2023 йил IV-чорагида (йиллик) Дин ишлари бўйича қўмита томонидан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</si>
  <si>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3-ИЛОВА </t>
  </si>
  <si>
    <t>дона</t>
  </si>
  <si>
    <t xml:space="preserve"> 	OOO PIONER BUSINESS SHOP</t>
  </si>
  <si>
    <t>23111007196563</t>
  </si>
  <si>
    <t>Шартнома</t>
  </si>
  <si>
    <t>Телевизор</t>
  </si>
  <si>
    <t>(минг сўм)</t>
  </si>
  <si>
    <t>Харид қилинган товарлар (хизматлар) жами миқдори (ҳажми) қиймати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</si>
  <si>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</si>
  <si>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</si>
  <si>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>Харид қилинаётган товарлар (хизматлар) ўлчов бирлиги (имконият даражасида)</t>
  </si>
  <si>
    <t>Лот /шартнома рақами</t>
  </si>
  <si>
    <t>Харид жараёнини амалга ошириш тури</t>
  </si>
  <si>
    <t>Молиялаштириш манбаси*</t>
  </si>
  <si>
    <t>Харид қилинган товарлар ва хизматлар номи</t>
  </si>
  <si>
    <t>2023 йил IV-чорагида Дин ишлари бўйича қўмита томонидан асосий воситалар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</si>
  <si>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</si>
  <si>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33169440</t>
  </si>
  <si>
    <t>"O'zRes VM AXFBB" DUK</t>
  </si>
  <si>
    <t>231100102288383</t>
  </si>
  <si>
    <t>400 дона обложка</t>
  </si>
  <si>
    <t>33036539</t>
  </si>
  <si>
    <t>FAN ZARGARI</t>
  </si>
  <si>
    <t>231110082105196</t>
  </si>
  <si>
    <t>Служебное удостворение</t>
  </si>
  <si>
    <t>32988138</t>
  </si>
  <si>
    <t>231110082078156</t>
  </si>
  <si>
    <t>набор</t>
  </si>
  <si>
    <t>33275720</t>
  </si>
  <si>
    <t>SMART SAMOIDDIN BUSINESS MCHJ</t>
  </si>
  <si>
    <t>231110082237453</t>
  </si>
  <si>
    <t>Набор канцелярский подарочный</t>
  </si>
  <si>
    <t>32903831</t>
  </si>
  <si>
    <t>ХК "VIRGO GROUP"</t>
  </si>
  <si>
    <t>231110082033978</t>
  </si>
  <si>
    <t>Картридж для принтера</t>
  </si>
  <si>
    <t>метр</t>
  </si>
  <si>
    <t>33290800</t>
  </si>
  <si>
    <t>SARHUM MCHJ</t>
  </si>
  <si>
    <t>231110082255171</t>
  </si>
  <si>
    <t>Кабель силовой с алюминиевой жилой на напряжение</t>
  </si>
  <si>
    <t>упак</t>
  </si>
  <si>
    <t>33375692</t>
  </si>
  <si>
    <t>FRIEND FOLLOW TRADE MCHJ</t>
  </si>
  <si>
    <t>231110082297917</t>
  </si>
  <si>
    <t>Гелий жидкий</t>
  </si>
  <si>
    <t>32909399</t>
  </si>
  <si>
    <t>YTT ABDULLAYEV ILXOM AZAMOVICH</t>
  </si>
  <si>
    <t>231110082037170</t>
  </si>
  <si>
    <t>Лампа свет MONOLED E-27 9 W,</t>
  </si>
  <si>
    <t>32925895</t>
  </si>
  <si>
    <t>SETTIMANA GROUP MCHJ</t>
  </si>
  <si>
    <t>231110082050815</t>
  </si>
  <si>
    <t>Кабедь UTP</t>
  </si>
  <si>
    <t>32830848</t>
  </si>
  <si>
    <t>ULTIMATE PRO MCH</t>
  </si>
  <si>
    <t>231110081991811</t>
  </si>
  <si>
    <t>LED пан Сталкерь-9 W (10 штук)</t>
  </si>
  <si>
    <t>32830509</t>
  </si>
  <si>
    <t>231110081991715</t>
  </si>
  <si>
    <t>LED панBENTONG 12 W (20 штук)</t>
  </si>
  <si>
    <t>33290738</t>
  </si>
  <si>
    <t>INVENT DELIX</t>
  </si>
  <si>
    <t>231110082255087</t>
  </si>
  <si>
    <t>Элек  гирляндLED Lamp 10 метров</t>
  </si>
  <si>
    <t>32995355</t>
  </si>
  <si>
    <t>SAM MARKET TECHNIQUES MCHJ</t>
  </si>
  <si>
    <t>231110082082364</t>
  </si>
  <si>
    <t>Электрочайники бытовые</t>
  </si>
  <si>
    <t>32996247</t>
  </si>
  <si>
    <t>MCHJ AT-TORIQ AS-SAHIH</t>
  </si>
  <si>
    <t>231110082082843</t>
  </si>
  <si>
    <t>LED панAK-LLL 40W (Akfa Lig)</t>
  </si>
  <si>
    <t>пачка</t>
  </si>
  <si>
    <t>33295797</t>
  </si>
  <si>
    <t>ООО DEXQON BARAKA ZIYO</t>
  </si>
  <si>
    <t>231110082252738</t>
  </si>
  <si>
    <t>Бумага туалетная</t>
  </si>
  <si>
    <t>32926448</t>
  </si>
  <si>
    <t>ЧП"KANS SHOP"</t>
  </si>
  <si>
    <t>231110082051651</t>
  </si>
  <si>
    <t>Деловой журнал</t>
  </si>
  <si>
    <t>33128660</t>
  </si>
  <si>
    <t>"SMART SERVICE STORE " ХК</t>
  </si>
  <si>
    <t>231110082155720</t>
  </si>
  <si>
    <t>Хаб 2 дона №1877090 от 23.11.2023</t>
  </si>
  <si>
    <t>32830288</t>
  </si>
  <si>
    <t>"TRADING VENTURE" XK</t>
  </si>
  <si>
    <t>231110081991597</t>
  </si>
  <si>
    <t>Лампа светодиодная 50W (6 штук)</t>
  </si>
  <si>
    <t>32926605</t>
  </si>
  <si>
    <t>OOO"POWER MAX GROUP"</t>
  </si>
  <si>
    <t>231110082051857</t>
  </si>
  <si>
    <t>Бумага для офисной техники белая</t>
  </si>
  <si>
    <t>32963278</t>
  </si>
  <si>
    <t>231100102139179</t>
  </si>
  <si>
    <t>Полиграфическая продукции</t>
  </si>
  <si>
    <t>33366446</t>
  </si>
  <si>
    <t>ООО"Fikrlar bulogi"</t>
  </si>
  <si>
    <t>231110082297831</t>
  </si>
  <si>
    <t>Средства моющие для туалетов и ванных комнат</t>
  </si>
  <si>
    <t>33165462</t>
  </si>
  <si>
    <t>"O'zR MARKAZIY BANKINING "DAVLAT BELGISI"" DUK</t>
  </si>
  <si>
    <t>231100102285969</t>
  </si>
  <si>
    <t>ВМ. 495-сонли қарорига асосида 500 (беш юз) дона</t>
  </si>
  <si>
    <t>33136067</t>
  </si>
  <si>
    <t>ЧП "Атабаев Гайрат Набижонович"</t>
  </si>
  <si>
    <t>231100432268697</t>
  </si>
  <si>
    <t>Изделия сувенирные из дерева</t>
  </si>
  <si>
    <t>310293564</t>
  </si>
  <si>
    <t>HABBATUS TRADE МЧЖ</t>
  </si>
  <si>
    <t>231110081972393</t>
  </si>
  <si>
    <t>Ершик для унитаз</t>
  </si>
  <si>
    <t>51911046450026</t>
  </si>
  <si>
    <t>ЯТТ Абдулхамид Юнус Абдулбоқи ўғли</t>
  </si>
  <si>
    <t>231110081972330</t>
  </si>
  <si>
    <t>Унитаз сотиб олиш учун</t>
  </si>
  <si>
    <t>310223943</t>
  </si>
  <si>
    <t>BB Toryus BB</t>
  </si>
  <si>
    <t>231110081927608</t>
  </si>
  <si>
    <t>Карта флеш памяти 5 дона</t>
  </si>
  <si>
    <t>32809781240091</t>
  </si>
  <si>
    <t>Тадбиркор Лысенков Александр</t>
  </si>
  <si>
    <t>231110081927530</t>
  </si>
  <si>
    <t>Чернела (4 комплект)</t>
  </si>
  <si>
    <t>310528000</t>
  </si>
  <si>
    <t>ELEKTRON BUSINESS 1 MCHJ</t>
  </si>
  <si>
    <t>231110081807555</t>
  </si>
  <si>
    <t>Озвежитель воздуха</t>
  </si>
  <si>
    <t>301596183</t>
  </si>
  <si>
    <t>"Даврон-Дерман" КТХКК</t>
  </si>
  <si>
    <t>231110081777817</t>
  </si>
  <si>
    <t>Аккумлятор Малибу 1 DAV 386</t>
  </si>
  <si>
    <t>305295610</t>
  </si>
  <si>
    <t>ООО MAX KANS</t>
  </si>
  <si>
    <t>23111007200777</t>
  </si>
  <si>
    <t>Бумага и изделия из бумаги</t>
  </si>
  <si>
    <t>307048170</t>
  </si>
  <si>
    <t>ООО MY OFFICE STATIONERY</t>
  </si>
  <si>
    <t>23111007200771</t>
  </si>
  <si>
    <t>Изделия металлические готовые, кроме машин и обор</t>
  </si>
  <si>
    <t>310251846</t>
  </si>
  <si>
    <t>"CLEVER MERCHANT" MCHJ</t>
  </si>
  <si>
    <t>231110081755267</t>
  </si>
  <si>
    <t>231110081755349</t>
  </si>
  <si>
    <t>Салфетки бумажные</t>
  </si>
  <si>
    <t>32205941230045</t>
  </si>
  <si>
    <t>SOBIROV DONIYORBEK ULUG‘BEK O‘G‘LI</t>
  </si>
  <si>
    <t>231110081755379</t>
  </si>
  <si>
    <t>Тряпка для очистки поверхностей</t>
  </si>
  <si>
    <t>205040829</t>
  </si>
  <si>
    <t>ООО "DESKFORM"</t>
  </si>
  <si>
    <t>231110081748727</t>
  </si>
  <si>
    <t>309780091</t>
  </si>
  <si>
    <t>JASURBEK NEW BUSINESS MCHJ</t>
  </si>
  <si>
    <t>231110081747254</t>
  </si>
  <si>
    <t>кран шаровой 4 дона</t>
  </si>
  <si>
    <t>рулон</t>
  </si>
  <si>
    <t>300062990</t>
  </si>
  <si>
    <t>Ғолиб Фориш хусусий корхонаси</t>
  </si>
  <si>
    <t>231110081721378</t>
  </si>
  <si>
    <t>Суғориш шланги 40 метр</t>
  </si>
  <si>
    <t>тўплам</t>
  </si>
  <si>
    <t>307006864</t>
  </si>
  <si>
    <t>OOO PIONER BUSINESS SHOP</t>
  </si>
  <si>
    <t>Телевизор, микрофон, веб камера, штекер на кабель</t>
  </si>
  <si>
    <t>50311016600030</t>
  </si>
  <si>
    <t>YATT QODIROV ABDUVAQQOS ABDURAHMON O?G?LI</t>
  </si>
  <si>
    <t>23111007196114</t>
  </si>
  <si>
    <t>Подставка под телевизор</t>
  </si>
  <si>
    <t>Oqar ota hamkor</t>
  </si>
  <si>
    <t>231110081420958</t>
  </si>
  <si>
    <t>Чармхоо 195/60/15 4 дона Автошина.</t>
  </si>
  <si>
    <t>OOO BILOL AND E'ZOZA</t>
  </si>
  <si>
    <t>231110081442923</t>
  </si>
  <si>
    <t>Оқ қоғоз 30 пачка</t>
  </si>
  <si>
    <t>ООО TERROBAYTSERVIS GROUP</t>
  </si>
  <si>
    <t>231110081492653</t>
  </si>
  <si>
    <t>Оқ қоғоз 28 пачка (Double-A A4 форматли)</t>
  </si>
  <si>
    <t>MCHJ NUR-NSS</t>
  </si>
  <si>
    <t>231110081495240</t>
  </si>
  <si>
    <t>выключатель автоматический на папряжение более 1</t>
  </si>
  <si>
    <t>ООО "GREAT PURCHASE"</t>
  </si>
  <si>
    <t>231110081513264</t>
  </si>
  <si>
    <t>Лампа светодиодная</t>
  </si>
  <si>
    <t>"CHIP GOLD MERIT" mas`uliyati cheklangan jamiyati</t>
  </si>
  <si>
    <t>231110081532226</t>
  </si>
  <si>
    <t>чернела (3 комлект)</t>
  </si>
  <si>
    <t>``QANDIYOROV KAMOL`` XK</t>
  </si>
  <si>
    <t>231110081542953</t>
  </si>
  <si>
    <t>Аккумлятор (автомобил 2 дона)</t>
  </si>
  <si>
    <t>GOLD-DARXON XK</t>
  </si>
  <si>
    <t>231110081551946</t>
  </si>
  <si>
    <t>Кабели HDMI</t>
  </si>
  <si>
    <t>ООО OMAD HUMO</t>
  </si>
  <si>
    <t>231110081561921</t>
  </si>
  <si>
    <t>папка с кольцами 40мм</t>
  </si>
  <si>
    <t>ООО ALL IN ONE DEAL</t>
  </si>
  <si>
    <t>231110081590862</t>
  </si>
  <si>
    <t>Хаб 2 дона Интернет бўлимига</t>
  </si>
  <si>
    <t xml:space="preserve"> 	304976863</t>
  </si>
  <si>
    <t>ООО "KANS ART SALES"</t>
  </si>
  <si>
    <t>231110081396423</t>
  </si>
  <si>
    <t>Ручка 200 дона</t>
  </si>
  <si>
    <t>308831795</t>
  </si>
  <si>
    <t>МЧЖ POYTAXT BARAKA PLUS</t>
  </si>
  <si>
    <t>231110081380718</t>
  </si>
  <si>
    <t>бумага для офисной техники белая</t>
  </si>
  <si>
    <t>кг</t>
  </si>
  <si>
    <t xml:space="preserve"> 	301459068</t>
  </si>
  <si>
    <t>"COLOR BUILDING" Masuliyati cheklangan jamiyati</t>
  </si>
  <si>
    <t>231110081374647</t>
  </si>
  <si>
    <t>краска масляная 40 кг</t>
  </si>
  <si>
    <t>231110081351461</t>
  </si>
  <si>
    <t>309186893</t>
  </si>
  <si>
    <t>ООО "BOON EMPIRE"</t>
  </si>
  <si>
    <t>231110081339135</t>
  </si>
  <si>
    <t>Лампа светадиодная (20 та 18 Вт)</t>
  </si>
  <si>
    <t xml:space="preserve"> 	308628137</t>
  </si>
  <si>
    <t>OOO "ABRORBEK TERRA GROUP"</t>
  </si>
  <si>
    <t>231110081339226</t>
  </si>
  <si>
    <t>Лет панель 20 та</t>
  </si>
  <si>
    <t>Молия-лаштириш манбаси*</t>
  </si>
  <si>
    <t>2023 йил IV-чорагида Дин ишлари бўйича қўмита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</si>
  <si>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</t>
  </si>
  <si>
    <t>Лампа светодиодная MONOLED E-27 9 W,</t>
  </si>
  <si>
    <t>LED панель Сталкерь-9 W (10 штук)</t>
  </si>
  <si>
    <t>LED панель BENTONG 12 W (20 штук)</t>
  </si>
  <si>
    <t>Электро гирлянда LED Lamp 10 метров</t>
  </si>
  <si>
    <t>LED панель AK-LLL 40W (Akfa Lighting)</t>
  </si>
  <si>
    <t>33290828</t>
  </si>
  <si>
    <t>ООО UMARIM</t>
  </si>
  <si>
    <t>231110082255226</t>
  </si>
  <si>
    <t>Клавиатура</t>
  </si>
  <si>
    <t>32943170</t>
  </si>
  <si>
    <t>АO "APEX INSURANCE"</t>
  </si>
  <si>
    <t>231100372116808</t>
  </si>
  <si>
    <t>Услуга обязательного страхования гражданской отве</t>
  </si>
  <si>
    <t>33061201</t>
  </si>
  <si>
    <t>ЯТТ "Исмоилов Тўхтамурод Нурматович"</t>
  </si>
  <si>
    <t>231100452197590</t>
  </si>
  <si>
    <t>За услуга по ремонту электрооборудования легковых</t>
  </si>
  <si>
    <t>Шартноманинг умумий қиймати 
(минг сўм)</t>
  </si>
  <si>
    <t>Тадбир номи</t>
  </si>
  <si>
    <t>2023 йил IV-чорагида Дин ишлари бўйича қўмита томонидан қурилиш, реконструкция қилиш ва таъмирлаш ишлари бўйича ўтказилган танловлар (тендерлар)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</si>
  <si>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6-ИЛОВА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</si>
</sst>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F7C-7AF1-4A6C-AB31-0169784B39F0}">
  <dimension ref="A1:G16"/>
  <sheetViews>
    <sheetView zoomScaleNormal="100" workbookViewId="0">
      <selection activeCell="I5" sqref="I5"/>
    </sheetView>
  </sheetViews>
  <sheetFormatPr defaultRowHeight="18.75" x14ac:dyDescent="0.3"/>
  <cols>
    <col min="1" max="1" width="11.140625" style="1" customWidth="1"/>
    <col min="2" max="2" width="31.28515625" style="1" customWidth="1"/>
    <col min="3" max="3" width="26.28515625" style="1" customWidth="1"/>
    <col min="4" max="4" width="27" style="1" customWidth="1"/>
    <col min="5" max="5" width="26.140625" style="1" customWidth="1"/>
    <col min="6" max="6" width="25.7109375" style="1" customWidth="1"/>
    <col min="7" max="7" width="42.7109375" style="1" customWidth="1"/>
    <col min="8" max="16384" width="9.140625" style="1"/>
  </cols>
  <sheetData>
    <row r="1" spans="1:7" ht="53.25" customHeight="1" x14ac:dyDescent="0.3">
      <c r="F1" s="16" t="s">
        <v>11</v>
      </c>
      <c r="G1" s="16"/>
    </row>
    <row r="2" spans="1:7" s="5" customFormat="1" ht="72.75" customHeight="1" x14ac:dyDescent="0.25">
      <c r="A2" s="17" t="s">
        <v>20</v>
      </c>
      <c r="B2" s="17"/>
      <c r="C2" s="17"/>
      <c r="D2" s="17"/>
      <c r="E2" s="17"/>
      <c r="F2" s="17"/>
      <c r="G2" s="17"/>
    </row>
    <row r="3" spans="1:7" ht="33.75" customHeight="1" x14ac:dyDescent="0.3">
      <c r="A3" s="18" t="s">
        <v>10</v>
      </c>
      <c r="B3" s="18"/>
      <c r="C3" s="18"/>
      <c r="D3" s="18"/>
      <c r="E3" s="18"/>
      <c r="F3" s="18"/>
      <c r="G3" s="18"/>
    </row>
    <row r="4" spans="1:7" ht="30" customHeight="1" x14ac:dyDescent="0.3">
      <c r="G4" s="4" t="s">
        <v>9</v>
      </c>
    </row>
    <row r="5" spans="1:7" s="2" customFormat="1" ht="46.5" customHeight="1" x14ac:dyDescent="0.25">
      <c r="A5" s="19" t="s">
        <v>8</v>
      </c>
      <c r="B5" s="19" t="s">
        <v>7</v>
      </c>
      <c r="C5" s="19" t="s">
        <v>6</v>
      </c>
      <c r="D5" s="19"/>
      <c r="E5" s="19"/>
      <c r="F5" s="19"/>
      <c r="G5" s="19"/>
    </row>
    <row r="6" spans="1:7" s="2" customFormat="1" ht="28.5" customHeight="1" x14ac:dyDescent="0.25">
      <c r="A6" s="19"/>
      <c r="B6" s="19"/>
      <c r="C6" s="19" t="s">
        <v>0</v>
      </c>
      <c r="D6" s="20" t="s">
        <v>5</v>
      </c>
      <c r="E6" s="20"/>
      <c r="F6" s="20"/>
      <c r="G6" s="20"/>
    </row>
    <row r="7" spans="1:7" s="2" customFormat="1" ht="92.25" customHeight="1" x14ac:dyDescent="0.25">
      <c r="A7" s="19"/>
      <c r="B7" s="19"/>
      <c r="C7" s="19"/>
      <c r="D7" s="3" t="s">
        <v>4</v>
      </c>
      <c r="E7" s="3" t="s">
        <v>3</v>
      </c>
      <c r="F7" s="3" t="s">
        <v>2</v>
      </c>
      <c r="G7" s="3" t="s">
        <v>1</v>
      </c>
    </row>
    <row r="8" spans="1:7" s="10" customFormat="1" ht="36" customHeight="1" x14ac:dyDescent="0.25">
      <c r="A8" s="14" t="s">
        <v>19</v>
      </c>
      <c r="B8" s="8" t="s">
        <v>12</v>
      </c>
      <c r="C8" s="9">
        <f t="shared" ref="C8:C10" si="0">+D8+E8+F8+G8</f>
        <v>37560597.500000007</v>
      </c>
      <c r="D8" s="9">
        <v>29498722.600000001</v>
      </c>
      <c r="E8" s="9">
        <v>7347083.2000000002</v>
      </c>
      <c r="F8" s="9">
        <v>714791.7</v>
      </c>
      <c r="G8" s="9">
        <v>0</v>
      </c>
    </row>
    <row r="9" spans="1:7" s="10" customFormat="1" ht="36" customHeight="1" x14ac:dyDescent="0.25">
      <c r="A9" s="14"/>
      <c r="B9" s="8" t="s">
        <v>14</v>
      </c>
      <c r="C9" s="9">
        <f t="shared" si="0"/>
        <v>823432.3</v>
      </c>
      <c r="D9" s="9">
        <v>0</v>
      </c>
      <c r="E9" s="9">
        <v>0</v>
      </c>
      <c r="F9" s="9">
        <v>823432.3</v>
      </c>
      <c r="G9" s="9">
        <v>0</v>
      </c>
    </row>
    <row r="10" spans="1:7" s="10" customFormat="1" ht="36" customHeight="1" x14ac:dyDescent="0.25">
      <c r="A10" s="14"/>
      <c r="B10" s="8" t="s">
        <v>15</v>
      </c>
      <c r="C10" s="9">
        <f t="shared" si="0"/>
        <v>3574385.9000000004</v>
      </c>
      <c r="D10" s="9">
        <v>1541814.6</v>
      </c>
      <c r="E10" s="9">
        <v>385453.7</v>
      </c>
      <c r="F10" s="9">
        <v>1647117.6</v>
      </c>
      <c r="G10" s="9">
        <v>0</v>
      </c>
    </row>
    <row r="11" spans="1:7" s="12" customFormat="1" ht="36" customHeight="1" x14ac:dyDescent="0.25">
      <c r="A11" s="15" t="s">
        <v>13</v>
      </c>
      <c r="B11" s="15"/>
      <c r="C11" s="11">
        <f>SUM(C8:C10)</f>
        <v>41958415.700000003</v>
      </c>
      <c r="D11" s="11">
        <f>SUM(D8:D10)</f>
        <v>31040537.200000003</v>
      </c>
      <c r="E11" s="11">
        <f>SUM(E8:E10)</f>
        <v>7732536.9000000004</v>
      </c>
      <c r="F11" s="11">
        <f>SUM(F8:F10)</f>
        <v>3185341.6</v>
      </c>
      <c r="G11" s="11">
        <f>SUM(G8:G10)</f>
        <v>0</v>
      </c>
    </row>
    <row r="14" spans="1:7" x14ac:dyDescent="0.3">
      <c r="B14" s="7" t="s">
        <v>18</v>
      </c>
    </row>
    <row r="15" spans="1:7" x14ac:dyDescent="0.3">
      <c r="B15" s="6" t="s">
        <v>17</v>
      </c>
    </row>
    <row r="16" spans="1:7" x14ac:dyDescent="0.3">
      <c r="B16" s="6" t="s">
        <v>16</v>
      </c>
    </row>
  </sheetData>
  <mergeCells count="10">
    <mergeCell ref="A8:A10"/>
    <mergeCell ref="A11:B11"/>
    <mergeCell ref="F1:G1"/>
    <mergeCell ref="A2:G2"/>
    <mergeCell ref="A3:G3"/>
    <mergeCell ref="C5:G5"/>
    <mergeCell ref="C6:C7"/>
    <mergeCell ref="D6:G6"/>
    <mergeCell ref="B5:B7"/>
    <mergeCell ref="A5:A7"/>
  </mergeCells>
  <pageMargins left="0.7" right="0.7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E098-1349-42E1-A0E3-71CA09FA4EE0}">
  <dimension ref="A1:J11"/>
  <sheetViews>
    <sheetView workbookViewId="0">
      <selection activeCell="C4" sqref="C4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17.28515625" style="1" customWidth="1"/>
    <col min="4" max="4" width="13.5703125" style="1" customWidth="1"/>
    <col min="5" max="5" width="21.28515625" style="1" bestFit="1" customWidth="1"/>
    <col min="6" max="7" width="17.28515625" style="1" customWidth="1"/>
    <col min="8" max="8" width="24.42578125" style="1" customWidth="1"/>
    <col min="9" max="9" width="29.7109375" style="1" customWidth="1"/>
    <col min="10" max="10" width="28.5703125" style="1" customWidth="1"/>
    <col min="11" max="16384" width="9.140625" style="1"/>
  </cols>
  <sheetData>
    <row r="1" spans="1:10" ht="53.25" customHeight="1" x14ac:dyDescent="0.3">
      <c r="G1" s="27"/>
      <c r="I1" s="16" t="s">
        <v>34</v>
      </c>
      <c r="J1" s="16"/>
    </row>
    <row r="2" spans="1:10" s="5" customFormat="1" ht="72.75" customHeight="1" x14ac:dyDescent="0.25">
      <c r="A2" s="17" t="s">
        <v>33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3.75" customHeight="1" x14ac:dyDescent="0.3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30" customHeight="1" x14ac:dyDescent="0.3">
      <c r="G4" s="4"/>
      <c r="J4" s="4" t="s">
        <v>9</v>
      </c>
    </row>
    <row r="6" spans="1:10" ht="52.5" customHeight="1" x14ac:dyDescent="0.3">
      <c r="A6" s="26" t="s">
        <v>8</v>
      </c>
      <c r="B6" s="26" t="s">
        <v>31</v>
      </c>
      <c r="C6" s="26" t="s">
        <v>30</v>
      </c>
      <c r="D6" s="26" t="s">
        <v>29</v>
      </c>
      <c r="E6" s="26" t="s">
        <v>28</v>
      </c>
      <c r="F6" s="23" t="s">
        <v>27</v>
      </c>
      <c r="G6" s="21"/>
      <c r="H6" s="26" t="s">
        <v>26</v>
      </c>
      <c r="I6" s="26" t="s">
        <v>25</v>
      </c>
      <c r="J6" s="26" t="s">
        <v>24</v>
      </c>
    </row>
    <row r="7" spans="1:10" ht="51" customHeight="1" x14ac:dyDescent="0.3">
      <c r="A7" s="25"/>
      <c r="B7" s="25"/>
      <c r="C7" s="25"/>
      <c r="D7" s="25"/>
      <c r="E7" s="25"/>
      <c r="F7" s="13" t="s">
        <v>23</v>
      </c>
      <c r="G7" s="13" t="s">
        <v>22</v>
      </c>
      <c r="H7" s="25"/>
      <c r="I7" s="25"/>
      <c r="J7" s="25"/>
    </row>
    <row r="8" spans="1:10" ht="43.5" customHeight="1" x14ac:dyDescent="0.3">
      <c r="A8" s="24">
        <v>1</v>
      </c>
      <c r="B8" s="24" t="s">
        <v>21</v>
      </c>
      <c r="C8" s="24" t="s">
        <v>21</v>
      </c>
      <c r="D8" s="24" t="s">
        <v>21</v>
      </c>
      <c r="E8" s="24" t="s">
        <v>21</v>
      </c>
      <c r="F8" s="24" t="s">
        <v>21</v>
      </c>
      <c r="G8" s="24" t="s">
        <v>21</v>
      </c>
      <c r="H8" s="24">
        <v>0</v>
      </c>
      <c r="I8" s="24">
        <v>0</v>
      </c>
      <c r="J8" s="24">
        <v>0</v>
      </c>
    </row>
    <row r="9" spans="1:10" ht="43.5" customHeight="1" x14ac:dyDescent="0.3">
      <c r="A9" s="24">
        <v>2</v>
      </c>
      <c r="B9" s="24" t="s">
        <v>21</v>
      </c>
      <c r="C9" s="24" t="s">
        <v>21</v>
      </c>
      <c r="D9" s="24" t="s">
        <v>21</v>
      </c>
      <c r="E9" s="24" t="s">
        <v>21</v>
      </c>
      <c r="F9" s="24" t="s">
        <v>21</v>
      </c>
      <c r="G9" s="24" t="s">
        <v>21</v>
      </c>
      <c r="H9" s="24">
        <v>0</v>
      </c>
      <c r="I9" s="24">
        <v>0</v>
      </c>
      <c r="J9" s="24">
        <v>0</v>
      </c>
    </row>
    <row r="10" spans="1:10" ht="43.5" customHeight="1" x14ac:dyDescent="0.3">
      <c r="A10" s="24">
        <v>3</v>
      </c>
      <c r="B10" s="24" t="s">
        <v>21</v>
      </c>
      <c r="C10" s="24" t="s">
        <v>21</v>
      </c>
      <c r="D10" s="24" t="s">
        <v>21</v>
      </c>
      <c r="E10" s="24" t="s">
        <v>21</v>
      </c>
      <c r="F10" s="24" t="s">
        <v>21</v>
      </c>
      <c r="G10" s="24" t="s">
        <v>21</v>
      </c>
      <c r="H10" s="24">
        <v>0</v>
      </c>
      <c r="I10" s="24">
        <v>0</v>
      </c>
      <c r="J10" s="24">
        <v>0</v>
      </c>
    </row>
    <row r="11" spans="1:10" s="7" customFormat="1" ht="43.5" customHeight="1" x14ac:dyDescent="0.3">
      <c r="A11" s="23" t="s">
        <v>0</v>
      </c>
      <c r="B11" s="22"/>
      <c r="C11" s="22"/>
      <c r="D11" s="22"/>
      <c r="E11" s="22"/>
      <c r="F11" s="22"/>
      <c r="G11" s="21"/>
      <c r="H11" s="13">
        <f>SUM(H8)</f>
        <v>0</v>
      </c>
      <c r="I11" s="13">
        <f>SUM(I8)</f>
        <v>0</v>
      </c>
      <c r="J11" s="13">
        <f>SUM(J8)</f>
        <v>0</v>
      </c>
    </row>
  </sheetData>
  <mergeCells count="13">
    <mergeCell ref="E6:E7"/>
    <mergeCell ref="F6:G6"/>
    <mergeCell ref="H6:H7"/>
    <mergeCell ref="I6:I7"/>
    <mergeCell ref="J6:J7"/>
    <mergeCell ref="A11:G11"/>
    <mergeCell ref="I1:J1"/>
    <mergeCell ref="A2:J2"/>
    <mergeCell ref="A3:J3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6C47-26D6-48AD-8DF6-F2C9E4C9E026}">
  <dimension ref="A1:F27"/>
  <sheetViews>
    <sheetView topLeftCell="A8" workbookViewId="0">
      <selection activeCell="E30" sqref="E30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62.85546875" style="1" customWidth="1"/>
    <col min="4" max="4" width="17" style="1" customWidth="1"/>
    <col min="5" max="5" width="29.7109375" style="1" customWidth="1"/>
    <col min="6" max="6" width="41" style="1" customWidth="1"/>
    <col min="7" max="16384" width="9.140625" style="1"/>
  </cols>
  <sheetData>
    <row r="1" spans="1:6" ht="53.25" customHeight="1" x14ac:dyDescent="0.3">
      <c r="E1" s="16" t="s">
        <v>51</v>
      </c>
      <c r="F1" s="16"/>
    </row>
    <row r="2" spans="1:6" s="5" customFormat="1" ht="72.75" customHeight="1" x14ac:dyDescent="0.25">
      <c r="A2" s="17" t="s">
        <v>50</v>
      </c>
      <c r="B2" s="17"/>
      <c r="C2" s="17"/>
      <c r="D2" s="17"/>
      <c r="E2" s="17"/>
      <c r="F2" s="17"/>
    </row>
    <row r="3" spans="1:6" ht="33.75" customHeight="1" x14ac:dyDescent="0.3">
      <c r="A3" s="18" t="s">
        <v>32</v>
      </c>
      <c r="B3" s="18"/>
      <c r="C3" s="18"/>
      <c r="D3" s="18"/>
      <c r="E3" s="18"/>
      <c r="F3" s="18"/>
    </row>
    <row r="4" spans="1:6" ht="30" customHeight="1" x14ac:dyDescent="0.3">
      <c r="F4" s="4" t="s">
        <v>9</v>
      </c>
    </row>
    <row r="6" spans="1:6" ht="44.25" customHeight="1" x14ac:dyDescent="0.3">
      <c r="A6" s="19" t="s">
        <v>8</v>
      </c>
      <c r="B6" s="19" t="s">
        <v>49</v>
      </c>
      <c r="C6" s="19" t="s">
        <v>48</v>
      </c>
      <c r="D6" s="19" t="s">
        <v>47</v>
      </c>
      <c r="E6" s="19"/>
      <c r="F6" s="19" t="s">
        <v>24</v>
      </c>
    </row>
    <row r="7" spans="1:6" x14ac:dyDescent="0.3">
      <c r="A7" s="19"/>
      <c r="B7" s="19"/>
      <c r="C7" s="19"/>
      <c r="D7" s="13" t="s">
        <v>46</v>
      </c>
      <c r="E7" s="13" t="s">
        <v>45</v>
      </c>
      <c r="F7" s="19"/>
    </row>
    <row r="8" spans="1:6" s="5" customFormat="1" ht="23.25" customHeight="1" x14ac:dyDescent="0.25">
      <c r="A8" s="32">
        <v>1</v>
      </c>
      <c r="B8" s="32" t="s">
        <v>44</v>
      </c>
      <c r="C8" s="24" t="s">
        <v>40</v>
      </c>
      <c r="D8" s="29">
        <v>0</v>
      </c>
      <c r="E8" s="28">
        <v>0</v>
      </c>
      <c r="F8" s="24" t="s">
        <v>21</v>
      </c>
    </row>
    <row r="9" spans="1:6" s="5" customFormat="1" ht="23.25" customHeight="1" x14ac:dyDescent="0.25">
      <c r="A9" s="31"/>
      <c r="B9" s="31"/>
      <c r="C9" s="24" t="s">
        <v>39</v>
      </c>
      <c r="D9" s="29">
        <v>6</v>
      </c>
      <c r="E9" s="28">
        <f>6352.3+1287.5</f>
        <v>7639.8</v>
      </c>
      <c r="F9" s="24" t="s">
        <v>38</v>
      </c>
    </row>
    <row r="10" spans="1:6" s="5" customFormat="1" ht="23.25" customHeight="1" x14ac:dyDescent="0.25">
      <c r="A10" s="31"/>
      <c r="B10" s="31"/>
      <c r="C10" s="24" t="s">
        <v>36</v>
      </c>
      <c r="D10" s="29">
        <v>1</v>
      </c>
      <c r="E10" s="28">
        <f>10966.3+26657.1+2040+19999.2+4627.5+3060+6871.5+3053.6</f>
        <v>77275.199999999997</v>
      </c>
      <c r="F10" s="24" t="s">
        <v>38</v>
      </c>
    </row>
    <row r="11" spans="1:6" s="5" customFormat="1" ht="23.25" customHeight="1" x14ac:dyDescent="0.25">
      <c r="A11" s="31"/>
      <c r="B11" s="31"/>
      <c r="C11" s="24" t="s">
        <v>36</v>
      </c>
      <c r="D11" s="29">
        <v>1</v>
      </c>
      <c r="E11" s="28">
        <v>63790.400000000001</v>
      </c>
      <c r="F11" s="24" t="s">
        <v>37</v>
      </c>
    </row>
    <row r="12" spans="1:6" s="5" customFormat="1" ht="23.25" customHeight="1" x14ac:dyDescent="0.25">
      <c r="A12" s="30"/>
      <c r="B12" s="30"/>
      <c r="C12" s="24" t="s">
        <v>36</v>
      </c>
      <c r="D12" s="29">
        <v>1</v>
      </c>
      <c r="E12" s="28">
        <f>6950+2829.8+270+8129.5+225000</f>
        <v>243179.3</v>
      </c>
      <c r="F12" s="24" t="s">
        <v>35</v>
      </c>
    </row>
    <row r="13" spans="1:6" s="5" customFormat="1" ht="23.25" customHeight="1" x14ac:dyDescent="0.25">
      <c r="A13" s="32">
        <v>2</v>
      </c>
      <c r="B13" s="32" t="s">
        <v>43</v>
      </c>
      <c r="C13" s="24" t="s">
        <v>40</v>
      </c>
      <c r="D13" s="29">
        <v>0</v>
      </c>
      <c r="E13" s="28">
        <v>0</v>
      </c>
      <c r="F13" s="24" t="s">
        <v>21</v>
      </c>
    </row>
    <row r="14" spans="1:6" s="5" customFormat="1" ht="23.25" customHeight="1" x14ac:dyDescent="0.25">
      <c r="A14" s="31"/>
      <c r="B14" s="31"/>
      <c r="C14" s="24" t="s">
        <v>39</v>
      </c>
      <c r="D14" s="29">
        <v>10</v>
      </c>
      <c r="E14" s="28">
        <f>13580.4+3250</f>
        <v>16830.400000000001</v>
      </c>
      <c r="F14" s="24" t="s">
        <v>38</v>
      </c>
    </row>
    <row r="15" spans="1:6" s="5" customFormat="1" ht="23.25" customHeight="1" x14ac:dyDescent="0.25">
      <c r="A15" s="31"/>
      <c r="B15" s="31"/>
      <c r="C15" s="24" t="s">
        <v>36</v>
      </c>
      <c r="D15" s="29">
        <v>1</v>
      </c>
      <c r="E15" s="28">
        <f>92940+34673.7+12151.6+2000+40057.5+10144.8+6120+14198.1+6778.8</f>
        <v>219064.49999999997</v>
      </c>
      <c r="F15" s="24" t="s">
        <v>38</v>
      </c>
    </row>
    <row r="16" spans="1:6" s="5" customFormat="1" ht="23.25" customHeight="1" x14ac:dyDescent="0.25">
      <c r="A16" s="31"/>
      <c r="B16" s="31"/>
      <c r="C16" s="24" t="s">
        <v>36</v>
      </c>
      <c r="D16" s="29">
        <v>1</v>
      </c>
      <c r="E16" s="28">
        <v>379390.4</v>
      </c>
      <c r="F16" s="24" t="s">
        <v>37</v>
      </c>
    </row>
    <row r="17" spans="1:6" s="5" customFormat="1" ht="23.25" customHeight="1" x14ac:dyDescent="0.25">
      <c r="A17" s="30"/>
      <c r="B17" s="30"/>
      <c r="C17" s="24" t="s">
        <v>36</v>
      </c>
      <c r="D17" s="29">
        <v>1</v>
      </c>
      <c r="E17" s="28">
        <f>6950+2829.8+5067.5+8758.9+1574989.5</f>
        <v>1598595.7</v>
      </c>
      <c r="F17" s="24" t="s">
        <v>35</v>
      </c>
    </row>
    <row r="18" spans="1:6" s="5" customFormat="1" ht="23.25" customHeight="1" x14ac:dyDescent="0.25">
      <c r="A18" s="32">
        <v>3</v>
      </c>
      <c r="B18" s="32" t="s">
        <v>42</v>
      </c>
      <c r="C18" s="24" t="s">
        <v>40</v>
      </c>
      <c r="D18" s="29">
        <v>1</v>
      </c>
      <c r="E18" s="28">
        <v>8000</v>
      </c>
      <c r="F18" s="24" t="s">
        <v>38</v>
      </c>
    </row>
    <row r="19" spans="1:6" s="5" customFormat="1" ht="23.25" customHeight="1" x14ac:dyDescent="0.25">
      <c r="A19" s="31"/>
      <c r="B19" s="31"/>
      <c r="C19" s="24" t="s">
        <v>39</v>
      </c>
      <c r="D19" s="24">
        <v>32</v>
      </c>
      <c r="E19" s="28">
        <f>42893.1+5630</f>
        <v>48523.1</v>
      </c>
      <c r="F19" s="24" t="s">
        <v>38</v>
      </c>
    </row>
    <row r="20" spans="1:6" s="5" customFormat="1" ht="23.25" customHeight="1" x14ac:dyDescent="0.25">
      <c r="A20" s="31"/>
      <c r="B20" s="31"/>
      <c r="C20" s="24" t="s">
        <v>36</v>
      </c>
      <c r="D20" s="29">
        <v>1</v>
      </c>
      <c r="E20" s="28">
        <v>330144</v>
      </c>
      <c r="F20" s="24" t="s">
        <v>38</v>
      </c>
    </row>
    <row r="21" spans="1:6" s="5" customFormat="1" ht="23.25" customHeight="1" x14ac:dyDescent="0.25">
      <c r="A21" s="31"/>
      <c r="B21" s="31"/>
      <c r="C21" s="24" t="s">
        <v>36</v>
      </c>
      <c r="D21" s="29">
        <v>1</v>
      </c>
      <c r="E21" s="28">
        <v>379390.4</v>
      </c>
      <c r="F21" s="24" t="s">
        <v>37</v>
      </c>
    </row>
    <row r="22" spans="1:6" s="5" customFormat="1" ht="23.25" customHeight="1" x14ac:dyDescent="0.25">
      <c r="A22" s="30"/>
      <c r="B22" s="30"/>
      <c r="C22" s="24" t="s">
        <v>36</v>
      </c>
      <c r="D22" s="29">
        <v>1</v>
      </c>
      <c r="E22" s="28">
        <v>1614397.5</v>
      </c>
      <c r="F22" s="24" t="s">
        <v>35</v>
      </c>
    </row>
    <row r="23" spans="1:6" s="5" customFormat="1" ht="23.25" customHeight="1" x14ac:dyDescent="0.25">
      <c r="A23" s="32">
        <v>4</v>
      </c>
      <c r="B23" s="32" t="s">
        <v>41</v>
      </c>
      <c r="C23" s="24" t="s">
        <v>40</v>
      </c>
      <c r="D23" s="29">
        <v>1</v>
      </c>
      <c r="E23" s="28">
        <v>8000</v>
      </c>
      <c r="F23" s="24" t="s">
        <v>38</v>
      </c>
    </row>
    <row r="24" spans="1:6" s="5" customFormat="1" ht="23.25" customHeight="1" x14ac:dyDescent="0.25">
      <c r="A24" s="31"/>
      <c r="B24" s="31"/>
      <c r="C24" s="24" t="s">
        <v>39</v>
      </c>
      <c r="D24" s="24">
        <v>43</v>
      </c>
      <c r="E24" s="28">
        <v>51281.4</v>
      </c>
      <c r="F24" s="24" t="s">
        <v>38</v>
      </c>
    </row>
    <row r="25" spans="1:6" s="5" customFormat="1" ht="23.25" customHeight="1" x14ac:dyDescent="0.25">
      <c r="A25" s="31"/>
      <c r="B25" s="31"/>
      <c r="C25" s="24" t="s">
        <v>36</v>
      </c>
      <c r="D25" s="29">
        <v>1</v>
      </c>
      <c r="E25" s="28">
        <v>655510.69999999995</v>
      </c>
      <c r="F25" s="24" t="s">
        <v>38</v>
      </c>
    </row>
    <row r="26" spans="1:6" s="5" customFormat="1" ht="23.25" customHeight="1" x14ac:dyDescent="0.25">
      <c r="A26" s="31"/>
      <c r="B26" s="31"/>
      <c r="C26" s="24" t="s">
        <v>36</v>
      </c>
      <c r="D26" s="29">
        <v>1</v>
      </c>
      <c r="E26" s="28">
        <v>823432.3</v>
      </c>
      <c r="F26" s="24" t="s">
        <v>37</v>
      </c>
    </row>
    <row r="27" spans="1:6" s="5" customFormat="1" ht="23.25" customHeight="1" x14ac:dyDescent="0.25">
      <c r="A27" s="30"/>
      <c r="B27" s="30"/>
      <c r="C27" s="24" t="s">
        <v>36</v>
      </c>
      <c r="D27" s="29">
        <v>1</v>
      </c>
      <c r="E27" s="28">
        <v>1647117.6</v>
      </c>
      <c r="F27" s="24" t="s">
        <v>35</v>
      </c>
    </row>
  </sheetData>
  <mergeCells count="16">
    <mergeCell ref="F6:F7"/>
    <mergeCell ref="D6:E6"/>
    <mergeCell ref="A13:A17"/>
    <mergeCell ref="B13:B17"/>
    <mergeCell ref="A18:A22"/>
    <mergeCell ref="B18:B22"/>
    <mergeCell ref="A23:A27"/>
    <mergeCell ref="B23:B27"/>
    <mergeCell ref="A8:A12"/>
    <mergeCell ref="B8:B12"/>
    <mergeCell ref="E1:F1"/>
    <mergeCell ref="A2:F2"/>
    <mergeCell ref="A3:F3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CA89-303E-4B17-BC07-7506C248DB9E}">
  <dimension ref="A1:L11"/>
  <sheetViews>
    <sheetView topLeftCell="A2" workbookViewId="0">
      <selection activeCell="E5" sqref="E5:E6"/>
    </sheetView>
  </sheetViews>
  <sheetFormatPr defaultRowHeight="18.75" x14ac:dyDescent="0.3"/>
  <cols>
    <col min="1" max="1" width="8.140625" style="1" customWidth="1"/>
    <col min="2" max="2" width="15.85546875" style="1" customWidth="1"/>
    <col min="3" max="3" width="29.85546875" style="1" customWidth="1"/>
    <col min="4" max="4" width="18" style="1" customWidth="1"/>
    <col min="5" max="5" width="17.42578125" style="1" customWidth="1"/>
    <col min="6" max="6" width="23.28515625" style="1" customWidth="1"/>
    <col min="7" max="7" width="27.28515625" style="1" customWidth="1"/>
    <col min="8" max="8" width="17.85546875" style="1" customWidth="1"/>
    <col min="9" max="9" width="21.28515625" style="1" customWidth="1"/>
    <col min="10" max="10" width="20.7109375" style="1" customWidth="1"/>
    <col min="11" max="11" width="25.5703125" style="1" customWidth="1"/>
    <col min="12" max="12" width="23.5703125" style="1" customWidth="1"/>
    <col min="13" max="16384" width="9.140625" style="1"/>
  </cols>
  <sheetData>
    <row r="1" spans="1:12" ht="53.25" customHeight="1" x14ac:dyDescent="0.3">
      <c r="E1" s="27"/>
      <c r="F1" s="27"/>
      <c r="J1" s="16" t="s">
        <v>67</v>
      </c>
      <c r="K1" s="16"/>
      <c r="L1" s="16"/>
    </row>
    <row r="2" spans="1:12" s="5" customFormat="1" ht="72.75" customHeight="1" x14ac:dyDescent="0.25">
      <c r="A2" s="17" t="s">
        <v>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33.75" customHeight="1" x14ac:dyDescent="0.3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0" customHeight="1" x14ac:dyDescent="0.3">
      <c r="F4" s="4"/>
      <c r="K4" s="4"/>
    </row>
    <row r="5" spans="1:12" s="36" customFormat="1" ht="121.5" customHeight="1" x14ac:dyDescent="0.25">
      <c r="A5" s="26" t="s">
        <v>8</v>
      </c>
      <c r="B5" s="26" t="s">
        <v>49</v>
      </c>
      <c r="C5" s="26" t="s">
        <v>65</v>
      </c>
      <c r="D5" s="26" t="s">
        <v>64</v>
      </c>
      <c r="E5" s="26" t="s">
        <v>63</v>
      </c>
      <c r="F5" s="26" t="s">
        <v>62</v>
      </c>
      <c r="G5" s="23" t="s">
        <v>27</v>
      </c>
      <c r="H5" s="21"/>
      <c r="I5" s="26" t="s">
        <v>61</v>
      </c>
      <c r="J5" s="26" t="s">
        <v>60</v>
      </c>
      <c r="K5" s="26" t="s">
        <v>59</v>
      </c>
      <c r="L5" s="13" t="s">
        <v>58</v>
      </c>
    </row>
    <row r="6" spans="1:12" s="36" customFormat="1" ht="58.5" customHeight="1" x14ac:dyDescent="0.25">
      <c r="A6" s="25"/>
      <c r="B6" s="25"/>
      <c r="C6" s="25"/>
      <c r="D6" s="25"/>
      <c r="E6" s="25"/>
      <c r="F6" s="25"/>
      <c r="G6" s="13" t="s">
        <v>23</v>
      </c>
      <c r="H6" s="13" t="s">
        <v>22</v>
      </c>
      <c r="I6" s="25"/>
      <c r="J6" s="25"/>
      <c r="K6" s="25"/>
      <c r="L6" s="13" t="s">
        <v>57</v>
      </c>
    </row>
    <row r="7" spans="1:12" s="2" customFormat="1" ht="48" customHeight="1" x14ac:dyDescent="0.25">
      <c r="A7" s="24">
        <v>1</v>
      </c>
      <c r="B7" s="24" t="s">
        <v>44</v>
      </c>
      <c r="C7" s="24" t="s">
        <v>21</v>
      </c>
      <c r="D7" s="24" t="s">
        <v>21</v>
      </c>
      <c r="E7" s="24" t="s">
        <v>21</v>
      </c>
      <c r="F7" s="24" t="s">
        <v>21</v>
      </c>
      <c r="G7" s="24" t="s">
        <v>21</v>
      </c>
      <c r="H7" s="24" t="s">
        <v>21</v>
      </c>
      <c r="I7" s="24" t="s">
        <v>21</v>
      </c>
      <c r="J7" s="24" t="s">
        <v>21</v>
      </c>
      <c r="K7" s="24">
        <v>0</v>
      </c>
      <c r="L7" s="24">
        <v>0</v>
      </c>
    </row>
    <row r="8" spans="1:12" s="2" customFormat="1" ht="48" customHeight="1" x14ac:dyDescent="0.25">
      <c r="A8" s="24">
        <v>2</v>
      </c>
      <c r="B8" s="24" t="s">
        <v>43</v>
      </c>
      <c r="C8" s="24" t="s">
        <v>21</v>
      </c>
      <c r="D8" s="24" t="s">
        <v>21</v>
      </c>
      <c r="E8" s="24" t="s">
        <v>21</v>
      </c>
      <c r="F8" s="24" t="s">
        <v>21</v>
      </c>
      <c r="G8" s="24" t="s">
        <v>21</v>
      </c>
      <c r="H8" s="24" t="s">
        <v>21</v>
      </c>
      <c r="I8" s="24" t="s">
        <v>21</v>
      </c>
      <c r="J8" s="24" t="s">
        <v>21</v>
      </c>
      <c r="K8" s="24">
        <v>0</v>
      </c>
      <c r="L8" s="24">
        <v>0</v>
      </c>
    </row>
    <row r="9" spans="1:12" s="2" customFormat="1" ht="48" customHeight="1" x14ac:dyDescent="0.25">
      <c r="A9" s="24">
        <v>3</v>
      </c>
      <c r="B9" s="24" t="s">
        <v>42</v>
      </c>
      <c r="C9" s="24" t="s">
        <v>56</v>
      </c>
      <c r="D9" s="24" t="s">
        <v>12</v>
      </c>
      <c r="E9" s="24" t="s">
        <v>55</v>
      </c>
      <c r="F9" s="35" t="s">
        <v>54</v>
      </c>
      <c r="G9" s="24" t="s">
        <v>53</v>
      </c>
      <c r="H9" s="24">
        <v>307006864</v>
      </c>
      <c r="I9" s="24" t="s">
        <v>52</v>
      </c>
      <c r="J9" s="24">
        <v>1</v>
      </c>
      <c r="K9" s="34">
        <v>8000</v>
      </c>
      <c r="L9" s="34">
        <v>8000</v>
      </c>
    </row>
    <row r="10" spans="1:12" s="2" customFormat="1" ht="48" customHeight="1" x14ac:dyDescent="0.25">
      <c r="A10" s="24">
        <v>4</v>
      </c>
      <c r="B10" s="24" t="s">
        <v>41</v>
      </c>
      <c r="C10" s="24" t="s">
        <v>21</v>
      </c>
      <c r="D10" s="24" t="s">
        <v>21</v>
      </c>
      <c r="E10" s="24" t="s">
        <v>21</v>
      </c>
      <c r="F10" s="24" t="s">
        <v>21</v>
      </c>
      <c r="G10" s="24" t="s">
        <v>21</v>
      </c>
      <c r="H10" s="24" t="s">
        <v>21</v>
      </c>
      <c r="I10" s="24" t="s">
        <v>21</v>
      </c>
      <c r="J10" s="24" t="s">
        <v>21</v>
      </c>
      <c r="K10" s="24">
        <v>0</v>
      </c>
      <c r="L10" s="24">
        <v>0</v>
      </c>
    </row>
    <row r="11" spans="1:12" s="33" customFormat="1" ht="48" customHeight="1" x14ac:dyDescent="0.25">
      <c r="A11" s="23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1"/>
      <c r="L11" s="13">
        <f>SUM(L7:L10)</f>
        <v>8000</v>
      </c>
    </row>
  </sheetData>
  <mergeCells count="14">
    <mergeCell ref="D5:D6"/>
    <mergeCell ref="E5:E6"/>
    <mergeCell ref="F5:F6"/>
    <mergeCell ref="G5:H5"/>
    <mergeCell ref="I5:I6"/>
    <mergeCell ref="J5:J6"/>
    <mergeCell ref="K5:K6"/>
    <mergeCell ref="A11:K11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7E78-0EB8-4671-A070-97004318EDED}">
  <dimension ref="A1:L62"/>
  <sheetViews>
    <sheetView topLeftCell="B39" workbookViewId="0">
      <selection activeCell="L66" sqref="L66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42.5703125" style="39" customWidth="1"/>
    <col min="4" max="4" width="14.7109375" style="1" customWidth="1"/>
    <col min="5" max="5" width="16.140625" style="1" customWidth="1"/>
    <col min="6" max="6" width="20.5703125" style="1" customWidth="1"/>
    <col min="7" max="7" width="45.85546875" style="2" customWidth="1"/>
    <col min="8" max="8" width="21" style="38" customWidth="1"/>
    <col min="9" max="9" width="20.42578125" style="38" customWidth="1"/>
    <col min="10" max="10" width="18.42578125" style="37" customWidth="1"/>
    <col min="11" max="11" width="20" style="37" customWidth="1"/>
    <col min="12" max="12" width="22.28515625" style="37" customWidth="1"/>
    <col min="13" max="16384" width="9.140625" style="1"/>
  </cols>
  <sheetData>
    <row r="1" spans="1:12" ht="53.25" customHeight="1" x14ac:dyDescent="0.3">
      <c r="E1" s="27"/>
      <c r="F1" s="27"/>
      <c r="J1" s="51" t="s">
        <v>275</v>
      </c>
      <c r="K1" s="51"/>
      <c r="L1" s="51"/>
    </row>
    <row r="2" spans="1:12" s="5" customFormat="1" ht="72.75" customHeight="1" x14ac:dyDescent="0.25">
      <c r="A2" s="17" t="s">
        <v>274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" customHeight="1" x14ac:dyDescent="0.3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3">
      <c r="F4" s="4"/>
      <c r="K4" s="50"/>
    </row>
    <row r="5" spans="1:12" s="36" customFormat="1" ht="106.5" customHeight="1" x14ac:dyDescent="0.25">
      <c r="A5" s="26" t="s">
        <v>8</v>
      </c>
      <c r="B5" s="26" t="s">
        <v>49</v>
      </c>
      <c r="C5" s="26" t="s">
        <v>65</v>
      </c>
      <c r="D5" s="26" t="s">
        <v>273</v>
      </c>
      <c r="E5" s="26" t="s">
        <v>63</v>
      </c>
      <c r="F5" s="26" t="s">
        <v>62</v>
      </c>
      <c r="G5" s="23" t="s">
        <v>27</v>
      </c>
      <c r="H5" s="21"/>
      <c r="I5" s="26" t="s">
        <v>61</v>
      </c>
      <c r="J5" s="49" t="s">
        <v>60</v>
      </c>
      <c r="K5" s="49" t="s">
        <v>59</v>
      </c>
      <c r="L5" s="40" t="s">
        <v>58</v>
      </c>
    </row>
    <row r="6" spans="1:12" s="36" customFormat="1" ht="34.5" customHeight="1" x14ac:dyDescent="0.25">
      <c r="A6" s="25"/>
      <c r="B6" s="25"/>
      <c r="C6" s="25"/>
      <c r="D6" s="25"/>
      <c r="E6" s="25"/>
      <c r="F6" s="25"/>
      <c r="G6" s="13" t="s">
        <v>23</v>
      </c>
      <c r="H6" s="13" t="s">
        <v>22</v>
      </c>
      <c r="I6" s="25"/>
      <c r="J6" s="48"/>
      <c r="K6" s="48"/>
      <c r="L6" s="40" t="s">
        <v>57</v>
      </c>
    </row>
    <row r="7" spans="1:12" s="2" customFormat="1" ht="37.5" x14ac:dyDescent="0.25">
      <c r="A7" s="24">
        <v>1</v>
      </c>
      <c r="B7" s="24" t="s">
        <v>44</v>
      </c>
      <c r="C7" s="24" t="s">
        <v>272</v>
      </c>
      <c r="D7" s="24" t="s">
        <v>12</v>
      </c>
      <c r="E7" s="24" t="s">
        <v>55</v>
      </c>
      <c r="F7" s="35" t="s">
        <v>271</v>
      </c>
      <c r="G7" s="24" t="s">
        <v>270</v>
      </c>
      <c r="H7" s="24" t="s">
        <v>269</v>
      </c>
      <c r="I7" s="24" t="s">
        <v>52</v>
      </c>
      <c r="J7" s="34">
        <v>20</v>
      </c>
      <c r="K7" s="34">
        <v>119.8</v>
      </c>
      <c r="L7" s="34">
        <f>J7*K7</f>
        <v>2396</v>
      </c>
    </row>
    <row r="8" spans="1:12" s="2" customFormat="1" ht="37.5" x14ac:dyDescent="0.25">
      <c r="A8" s="24">
        <v>2</v>
      </c>
      <c r="B8" s="24" t="s">
        <v>44</v>
      </c>
      <c r="C8" s="24" t="s">
        <v>268</v>
      </c>
      <c r="D8" s="24" t="s">
        <v>12</v>
      </c>
      <c r="E8" s="24" t="s">
        <v>55</v>
      </c>
      <c r="F8" s="35" t="s">
        <v>267</v>
      </c>
      <c r="G8" s="24" t="s">
        <v>266</v>
      </c>
      <c r="H8" s="35" t="s">
        <v>265</v>
      </c>
      <c r="I8" s="24" t="s">
        <v>52</v>
      </c>
      <c r="J8" s="34">
        <v>20</v>
      </c>
      <c r="K8" s="34">
        <v>20</v>
      </c>
      <c r="L8" s="34">
        <f>J8*K8</f>
        <v>400</v>
      </c>
    </row>
    <row r="9" spans="1:12" s="2" customFormat="1" ht="37.5" x14ac:dyDescent="0.25">
      <c r="A9" s="24">
        <v>3</v>
      </c>
      <c r="B9" s="24" t="s">
        <v>44</v>
      </c>
      <c r="C9" s="24" t="s">
        <v>223</v>
      </c>
      <c r="D9" s="24" t="s">
        <v>12</v>
      </c>
      <c r="E9" s="24" t="s">
        <v>55</v>
      </c>
      <c r="F9" s="35" t="s">
        <v>264</v>
      </c>
      <c r="G9" s="24" t="s">
        <v>221</v>
      </c>
      <c r="H9" s="24">
        <v>308964456</v>
      </c>
      <c r="I9" s="24" t="s">
        <v>52</v>
      </c>
      <c r="J9" s="34">
        <v>4</v>
      </c>
      <c r="K9" s="34">
        <v>584.11099999999999</v>
      </c>
      <c r="L9" s="34">
        <f>J9*K9</f>
        <v>2336.444</v>
      </c>
    </row>
    <row r="10" spans="1:12" s="2" customFormat="1" ht="37.5" x14ac:dyDescent="0.25">
      <c r="A10" s="24">
        <v>4</v>
      </c>
      <c r="B10" s="24" t="s">
        <v>44</v>
      </c>
      <c r="C10" s="24" t="s">
        <v>263</v>
      </c>
      <c r="D10" s="24" t="s">
        <v>12</v>
      </c>
      <c r="E10" s="24" t="s">
        <v>55</v>
      </c>
      <c r="F10" s="35" t="s">
        <v>262</v>
      </c>
      <c r="G10" s="24" t="s">
        <v>261</v>
      </c>
      <c r="H10" s="24" t="s">
        <v>260</v>
      </c>
      <c r="I10" s="24" t="s">
        <v>259</v>
      </c>
      <c r="J10" s="34">
        <v>40</v>
      </c>
      <c r="K10" s="34">
        <v>23.996000000000002</v>
      </c>
      <c r="L10" s="34">
        <f>J10*K10</f>
        <v>959.84000000000015</v>
      </c>
    </row>
    <row r="11" spans="1:12" s="2" customFormat="1" ht="37.5" x14ac:dyDescent="0.25">
      <c r="A11" s="24">
        <v>5</v>
      </c>
      <c r="B11" s="24" t="s">
        <v>44</v>
      </c>
      <c r="C11" s="24" t="s">
        <v>258</v>
      </c>
      <c r="D11" s="24" t="s">
        <v>12</v>
      </c>
      <c r="E11" s="24" t="s">
        <v>55</v>
      </c>
      <c r="F11" s="35" t="s">
        <v>257</v>
      </c>
      <c r="G11" s="24" t="s">
        <v>256</v>
      </c>
      <c r="H11" s="35" t="s">
        <v>255</v>
      </c>
      <c r="I11" s="24" t="s">
        <v>52</v>
      </c>
      <c r="J11" s="34">
        <v>25</v>
      </c>
      <c r="K11" s="34">
        <v>51.5</v>
      </c>
      <c r="L11" s="34">
        <f>J11*K11</f>
        <v>1287.5</v>
      </c>
    </row>
    <row r="12" spans="1:12" s="2" customFormat="1" ht="37.5" x14ac:dyDescent="0.25">
      <c r="A12" s="24">
        <v>6</v>
      </c>
      <c r="B12" s="24" t="s">
        <v>44</v>
      </c>
      <c r="C12" s="24" t="s">
        <v>254</v>
      </c>
      <c r="D12" s="24" t="s">
        <v>12</v>
      </c>
      <c r="E12" s="24" t="s">
        <v>55</v>
      </c>
      <c r="F12" s="35" t="s">
        <v>253</v>
      </c>
      <c r="G12" s="24" t="s">
        <v>252</v>
      </c>
      <c r="H12" s="24" t="s">
        <v>251</v>
      </c>
      <c r="I12" s="24" t="s">
        <v>52</v>
      </c>
      <c r="J12" s="34">
        <v>200</v>
      </c>
      <c r="K12" s="34">
        <v>1.3</v>
      </c>
      <c r="L12" s="34">
        <f>J12*K12</f>
        <v>260</v>
      </c>
    </row>
    <row r="13" spans="1:12" s="2" customFormat="1" ht="37.5" x14ac:dyDescent="0.25">
      <c r="A13" s="24">
        <v>7</v>
      </c>
      <c r="B13" s="24" t="s">
        <v>43</v>
      </c>
      <c r="C13" s="24" t="s">
        <v>250</v>
      </c>
      <c r="D13" s="24" t="s">
        <v>12</v>
      </c>
      <c r="E13" s="24" t="s">
        <v>55</v>
      </c>
      <c r="F13" s="35" t="s">
        <v>249</v>
      </c>
      <c r="G13" s="24" t="s">
        <v>248</v>
      </c>
      <c r="H13" s="24">
        <v>308140951</v>
      </c>
      <c r="I13" s="24" t="s">
        <v>52</v>
      </c>
      <c r="J13" s="34">
        <v>1</v>
      </c>
      <c r="K13" s="34">
        <v>288</v>
      </c>
      <c r="L13" s="34">
        <f>J13*K13</f>
        <v>288</v>
      </c>
    </row>
    <row r="14" spans="1:12" s="2" customFormat="1" ht="37.5" x14ac:dyDescent="0.25">
      <c r="A14" s="24">
        <v>8</v>
      </c>
      <c r="B14" s="24" t="s">
        <v>43</v>
      </c>
      <c r="C14" s="24" t="s">
        <v>247</v>
      </c>
      <c r="D14" s="24" t="s">
        <v>12</v>
      </c>
      <c r="E14" s="24" t="s">
        <v>55</v>
      </c>
      <c r="F14" s="35" t="s">
        <v>246</v>
      </c>
      <c r="G14" s="24" t="s">
        <v>245</v>
      </c>
      <c r="H14" s="24">
        <v>305953733</v>
      </c>
      <c r="I14" s="24" t="s">
        <v>52</v>
      </c>
      <c r="J14" s="34">
        <v>1</v>
      </c>
      <c r="K14" s="34">
        <v>1350</v>
      </c>
      <c r="L14" s="34">
        <f>J14*K14</f>
        <v>1350</v>
      </c>
    </row>
    <row r="15" spans="1:12" s="2" customFormat="1" ht="37.5" x14ac:dyDescent="0.25">
      <c r="A15" s="24">
        <v>9</v>
      </c>
      <c r="B15" s="24" t="s">
        <v>43</v>
      </c>
      <c r="C15" s="24" t="s">
        <v>244</v>
      </c>
      <c r="D15" s="24" t="s">
        <v>12</v>
      </c>
      <c r="E15" s="24" t="s">
        <v>55</v>
      </c>
      <c r="F15" s="35" t="s">
        <v>243</v>
      </c>
      <c r="G15" s="24" t="s">
        <v>242</v>
      </c>
      <c r="H15" s="24">
        <v>310368589</v>
      </c>
      <c r="I15" s="24" t="s">
        <v>52</v>
      </c>
      <c r="J15" s="34">
        <v>1</v>
      </c>
      <c r="K15" s="34">
        <v>156</v>
      </c>
      <c r="L15" s="34">
        <f>J15*K15</f>
        <v>156</v>
      </c>
    </row>
    <row r="16" spans="1:12" s="2" customFormat="1" ht="37.5" x14ac:dyDescent="0.25">
      <c r="A16" s="24">
        <v>10</v>
      </c>
      <c r="B16" s="24" t="s">
        <v>43</v>
      </c>
      <c r="C16" s="24" t="s">
        <v>241</v>
      </c>
      <c r="D16" s="24" t="s">
        <v>12</v>
      </c>
      <c r="E16" s="24" t="s">
        <v>55</v>
      </c>
      <c r="F16" s="35" t="s">
        <v>240</v>
      </c>
      <c r="G16" s="24" t="s">
        <v>239</v>
      </c>
      <c r="H16" s="24">
        <v>310310455</v>
      </c>
      <c r="I16" s="24" t="s">
        <v>52</v>
      </c>
      <c r="J16" s="34">
        <v>1</v>
      </c>
      <c r="K16" s="34">
        <v>1360</v>
      </c>
      <c r="L16" s="34">
        <f>J16*K16</f>
        <v>1360</v>
      </c>
    </row>
    <row r="17" spans="1:12" s="2" customFormat="1" ht="37.5" x14ac:dyDescent="0.25">
      <c r="A17" s="24">
        <v>11</v>
      </c>
      <c r="B17" s="24" t="s">
        <v>43</v>
      </c>
      <c r="C17" s="24" t="s">
        <v>238</v>
      </c>
      <c r="D17" s="24" t="s">
        <v>12</v>
      </c>
      <c r="E17" s="24" t="s">
        <v>55</v>
      </c>
      <c r="F17" s="35" t="s">
        <v>237</v>
      </c>
      <c r="G17" s="24" t="s">
        <v>236</v>
      </c>
      <c r="H17" s="35">
        <v>309944962</v>
      </c>
      <c r="I17" s="24" t="s">
        <v>52</v>
      </c>
      <c r="J17" s="34">
        <v>1</v>
      </c>
      <c r="K17" s="34">
        <v>1087</v>
      </c>
      <c r="L17" s="34">
        <f>J17*K17</f>
        <v>1087</v>
      </c>
    </row>
    <row r="18" spans="1:12" s="2" customFormat="1" ht="37.5" x14ac:dyDescent="0.25">
      <c r="A18" s="24">
        <v>12</v>
      </c>
      <c r="B18" s="24" t="s">
        <v>43</v>
      </c>
      <c r="C18" s="24" t="s">
        <v>235</v>
      </c>
      <c r="D18" s="24" t="s">
        <v>12</v>
      </c>
      <c r="E18" s="24" t="s">
        <v>55</v>
      </c>
      <c r="F18" s="35" t="s">
        <v>234</v>
      </c>
      <c r="G18" s="24" t="s">
        <v>233</v>
      </c>
      <c r="H18" s="24">
        <v>308159222</v>
      </c>
      <c r="I18" s="24" t="s">
        <v>52</v>
      </c>
      <c r="J18" s="34">
        <v>1</v>
      </c>
      <c r="K18" s="34">
        <v>331.4</v>
      </c>
      <c r="L18" s="34">
        <f>J18*K18</f>
        <v>331.4</v>
      </c>
    </row>
    <row r="19" spans="1:12" s="2" customFormat="1" ht="37.5" x14ac:dyDescent="0.25">
      <c r="A19" s="24">
        <v>13</v>
      </c>
      <c r="B19" s="24" t="s">
        <v>43</v>
      </c>
      <c r="C19" s="24" t="s">
        <v>232</v>
      </c>
      <c r="D19" s="24" t="s">
        <v>12</v>
      </c>
      <c r="E19" s="24" t="s">
        <v>55</v>
      </c>
      <c r="F19" s="35" t="s">
        <v>231</v>
      </c>
      <c r="G19" s="24" t="s">
        <v>230</v>
      </c>
      <c r="H19" s="24">
        <v>308891864</v>
      </c>
      <c r="I19" s="24" t="s">
        <v>52</v>
      </c>
      <c r="J19" s="34">
        <v>1</v>
      </c>
      <c r="K19" s="34">
        <v>379.1</v>
      </c>
      <c r="L19" s="34">
        <f>J19*K19</f>
        <v>379.1</v>
      </c>
    </row>
    <row r="20" spans="1:12" s="2" customFormat="1" ht="37.5" x14ac:dyDescent="0.25">
      <c r="A20" s="24">
        <v>14</v>
      </c>
      <c r="B20" s="24" t="s">
        <v>43</v>
      </c>
      <c r="C20" s="24" t="s">
        <v>229</v>
      </c>
      <c r="D20" s="24" t="s">
        <v>12</v>
      </c>
      <c r="E20" s="24" t="s">
        <v>55</v>
      </c>
      <c r="F20" s="35" t="s">
        <v>228</v>
      </c>
      <c r="G20" s="24" t="s">
        <v>227</v>
      </c>
      <c r="H20" s="24">
        <v>307600750</v>
      </c>
      <c r="I20" s="24" t="s">
        <v>52</v>
      </c>
      <c r="J20" s="34">
        <v>1</v>
      </c>
      <c r="K20" s="34">
        <v>1540</v>
      </c>
      <c r="L20" s="34">
        <f>J20*K20</f>
        <v>1540</v>
      </c>
    </row>
    <row r="21" spans="1:12" s="2" customFormat="1" ht="37.5" x14ac:dyDescent="0.25">
      <c r="A21" s="24">
        <v>15</v>
      </c>
      <c r="B21" s="24" t="s">
        <v>43</v>
      </c>
      <c r="C21" s="24" t="s">
        <v>226</v>
      </c>
      <c r="D21" s="24" t="s">
        <v>12</v>
      </c>
      <c r="E21" s="24" t="s">
        <v>55</v>
      </c>
      <c r="F21" s="35" t="s">
        <v>225</v>
      </c>
      <c r="G21" s="24" t="s">
        <v>224</v>
      </c>
      <c r="H21" s="24">
        <v>307205774</v>
      </c>
      <c r="I21" s="24" t="s">
        <v>52</v>
      </c>
      <c r="J21" s="34">
        <v>1</v>
      </c>
      <c r="K21" s="34">
        <f>1710-1287.5</f>
        <v>422.5</v>
      </c>
      <c r="L21" s="34">
        <f>J21*K21</f>
        <v>422.5</v>
      </c>
    </row>
    <row r="22" spans="1:12" s="2" customFormat="1" ht="37.5" x14ac:dyDescent="0.25">
      <c r="A22" s="24">
        <v>16</v>
      </c>
      <c r="B22" s="24" t="s">
        <v>43</v>
      </c>
      <c r="C22" s="24" t="s">
        <v>223</v>
      </c>
      <c r="D22" s="24" t="s">
        <v>12</v>
      </c>
      <c r="E22" s="24" t="s">
        <v>55</v>
      </c>
      <c r="F22" s="35" t="s">
        <v>222</v>
      </c>
      <c r="G22" s="24" t="s">
        <v>221</v>
      </c>
      <c r="H22" s="24">
        <v>308964456</v>
      </c>
      <c r="I22" s="24" t="s">
        <v>52</v>
      </c>
      <c r="J22" s="34">
        <v>1</v>
      </c>
      <c r="K22" s="34">
        <v>2276</v>
      </c>
      <c r="L22" s="34">
        <f>J22*K22</f>
        <v>2276</v>
      </c>
    </row>
    <row r="23" spans="1:12" s="2" customFormat="1" ht="37.5" x14ac:dyDescent="0.25">
      <c r="A23" s="24">
        <v>17</v>
      </c>
      <c r="B23" s="24" t="s">
        <v>42</v>
      </c>
      <c r="C23" s="24" t="s">
        <v>220</v>
      </c>
      <c r="D23" s="24" t="s">
        <v>12</v>
      </c>
      <c r="E23" s="24" t="s">
        <v>55</v>
      </c>
      <c r="F23" s="35" t="s">
        <v>219</v>
      </c>
      <c r="G23" s="24" t="s">
        <v>218</v>
      </c>
      <c r="H23" s="24" t="s">
        <v>217</v>
      </c>
      <c r="I23" s="24" t="s">
        <v>52</v>
      </c>
      <c r="J23" s="34">
        <v>1</v>
      </c>
      <c r="K23" s="34">
        <v>3192</v>
      </c>
      <c r="L23" s="34">
        <f>J23*K23</f>
        <v>3192</v>
      </c>
    </row>
    <row r="24" spans="1:12" s="2" customFormat="1" ht="37.5" x14ac:dyDescent="0.25">
      <c r="A24" s="24">
        <v>18</v>
      </c>
      <c r="B24" s="24" t="s">
        <v>42</v>
      </c>
      <c r="C24" s="24" t="s">
        <v>216</v>
      </c>
      <c r="D24" s="24" t="s">
        <v>12</v>
      </c>
      <c r="E24" s="24" t="s">
        <v>55</v>
      </c>
      <c r="F24" s="35" t="s">
        <v>54</v>
      </c>
      <c r="G24" s="24" t="s">
        <v>215</v>
      </c>
      <c r="H24" s="24" t="s">
        <v>214</v>
      </c>
      <c r="I24" s="24" t="s">
        <v>213</v>
      </c>
      <c r="J24" s="34">
        <v>1</v>
      </c>
      <c r="K24" s="34">
        <v>15520</v>
      </c>
      <c r="L24" s="34">
        <f>J24*K24</f>
        <v>15520</v>
      </c>
    </row>
    <row r="25" spans="1:12" s="2" customFormat="1" ht="37.5" x14ac:dyDescent="0.25">
      <c r="A25" s="24">
        <v>19</v>
      </c>
      <c r="B25" s="24" t="s">
        <v>42</v>
      </c>
      <c r="C25" s="24" t="s">
        <v>212</v>
      </c>
      <c r="D25" s="24" t="s">
        <v>12</v>
      </c>
      <c r="E25" s="24" t="s">
        <v>55</v>
      </c>
      <c r="F25" s="35" t="s">
        <v>211</v>
      </c>
      <c r="G25" s="24" t="s">
        <v>210</v>
      </c>
      <c r="H25" s="24" t="s">
        <v>209</v>
      </c>
      <c r="I25" s="24" t="s">
        <v>208</v>
      </c>
      <c r="J25" s="34">
        <v>1</v>
      </c>
      <c r="K25" s="34">
        <v>346</v>
      </c>
      <c r="L25" s="34">
        <f>J25*K25</f>
        <v>346</v>
      </c>
    </row>
    <row r="26" spans="1:12" s="2" customFormat="1" ht="37.5" x14ac:dyDescent="0.25">
      <c r="A26" s="24">
        <v>20</v>
      </c>
      <c r="B26" s="24" t="s">
        <v>42</v>
      </c>
      <c r="C26" s="24" t="s">
        <v>207</v>
      </c>
      <c r="D26" s="24" t="s">
        <v>12</v>
      </c>
      <c r="E26" s="24" t="s">
        <v>55</v>
      </c>
      <c r="F26" s="35" t="s">
        <v>206</v>
      </c>
      <c r="G26" s="24" t="s">
        <v>205</v>
      </c>
      <c r="H26" s="35" t="s">
        <v>204</v>
      </c>
      <c r="I26" s="24" t="s">
        <v>52</v>
      </c>
      <c r="J26" s="34">
        <v>4</v>
      </c>
      <c r="K26" s="34">
        <v>610</v>
      </c>
      <c r="L26" s="34">
        <f>J26*K26</f>
        <v>2440</v>
      </c>
    </row>
    <row r="27" spans="1:12" s="2" customFormat="1" ht="37.5" x14ac:dyDescent="0.25">
      <c r="A27" s="24">
        <v>21</v>
      </c>
      <c r="B27" s="24" t="s">
        <v>42</v>
      </c>
      <c r="C27" s="24" t="s">
        <v>144</v>
      </c>
      <c r="D27" s="24" t="s">
        <v>12</v>
      </c>
      <c r="E27" s="24" t="s">
        <v>55</v>
      </c>
      <c r="F27" s="35" t="s">
        <v>203</v>
      </c>
      <c r="G27" s="24" t="s">
        <v>202</v>
      </c>
      <c r="H27" s="24" t="s">
        <v>201</v>
      </c>
      <c r="I27" s="24" t="s">
        <v>52</v>
      </c>
      <c r="J27" s="34">
        <v>1</v>
      </c>
      <c r="K27" s="34">
        <v>2380</v>
      </c>
      <c r="L27" s="34">
        <f>J27*K27</f>
        <v>2380</v>
      </c>
    </row>
    <row r="28" spans="1:12" s="2" customFormat="1" ht="37.5" x14ac:dyDescent="0.25">
      <c r="A28" s="24">
        <v>22</v>
      </c>
      <c r="B28" s="24" t="s">
        <v>42</v>
      </c>
      <c r="C28" s="24" t="s">
        <v>200</v>
      </c>
      <c r="D28" s="24" t="s">
        <v>12</v>
      </c>
      <c r="E28" s="24" t="s">
        <v>55</v>
      </c>
      <c r="F28" s="35" t="s">
        <v>199</v>
      </c>
      <c r="G28" s="24" t="s">
        <v>198</v>
      </c>
      <c r="H28" s="24" t="s">
        <v>197</v>
      </c>
      <c r="I28" s="24" t="s">
        <v>52</v>
      </c>
      <c r="J28" s="34">
        <v>1</v>
      </c>
      <c r="K28" s="34">
        <v>174.97499999999999</v>
      </c>
      <c r="L28" s="34">
        <f>J28*K28</f>
        <v>174.97499999999999</v>
      </c>
    </row>
    <row r="29" spans="1:12" s="2" customFormat="1" ht="37.5" x14ac:dyDescent="0.25">
      <c r="A29" s="24">
        <v>23</v>
      </c>
      <c r="B29" s="24" t="s">
        <v>42</v>
      </c>
      <c r="C29" s="24" t="s">
        <v>196</v>
      </c>
      <c r="D29" s="24" t="s">
        <v>12</v>
      </c>
      <c r="E29" s="24" t="s">
        <v>55</v>
      </c>
      <c r="F29" s="35" t="s">
        <v>195</v>
      </c>
      <c r="G29" s="24" t="s">
        <v>193</v>
      </c>
      <c r="H29" s="24" t="s">
        <v>192</v>
      </c>
      <c r="I29" s="24" t="s">
        <v>52</v>
      </c>
      <c r="J29" s="34">
        <v>1</v>
      </c>
      <c r="K29" s="34">
        <v>178</v>
      </c>
      <c r="L29" s="34">
        <f>J29*K29</f>
        <v>178</v>
      </c>
    </row>
    <row r="30" spans="1:12" s="2" customFormat="1" ht="37.5" x14ac:dyDescent="0.25">
      <c r="A30" s="24">
        <v>24</v>
      </c>
      <c r="B30" s="24" t="s">
        <v>42</v>
      </c>
      <c r="C30" s="24" t="s">
        <v>128</v>
      </c>
      <c r="D30" s="24" t="s">
        <v>12</v>
      </c>
      <c r="E30" s="24" t="s">
        <v>55</v>
      </c>
      <c r="F30" s="35" t="s">
        <v>194</v>
      </c>
      <c r="G30" s="24" t="s">
        <v>193</v>
      </c>
      <c r="H30" s="24" t="s">
        <v>192</v>
      </c>
      <c r="I30" s="24" t="s">
        <v>52</v>
      </c>
      <c r="J30" s="34">
        <v>1</v>
      </c>
      <c r="K30" s="34">
        <v>625.5</v>
      </c>
      <c r="L30" s="34">
        <f>J30*K30</f>
        <v>625.5</v>
      </c>
    </row>
    <row r="31" spans="1:12" s="2" customFormat="1" ht="48" customHeight="1" x14ac:dyDescent="0.25">
      <c r="A31" s="24">
        <v>25</v>
      </c>
      <c r="B31" s="24" t="s">
        <v>42</v>
      </c>
      <c r="C31" s="24" t="s">
        <v>191</v>
      </c>
      <c r="D31" s="24" t="s">
        <v>12</v>
      </c>
      <c r="E31" s="24" t="s">
        <v>55</v>
      </c>
      <c r="F31" s="35" t="s">
        <v>190</v>
      </c>
      <c r="G31" s="24" t="s">
        <v>189</v>
      </c>
      <c r="H31" s="24" t="s">
        <v>188</v>
      </c>
      <c r="I31" s="24" t="s">
        <v>52</v>
      </c>
      <c r="J31" s="34">
        <v>1</v>
      </c>
      <c r="K31" s="34">
        <v>793.8</v>
      </c>
      <c r="L31" s="34">
        <f>J31*K31</f>
        <v>793.8</v>
      </c>
    </row>
    <row r="32" spans="1:12" s="2" customFormat="1" ht="37.5" customHeight="1" x14ac:dyDescent="0.25">
      <c r="A32" s="24">
        <v>26</v>
      </c>
      <c r="B32" s="24" t="s">
        <v>42</v>
      </c>
      <c r="C32" s="24" t="s">
        <v>187</v>
      </c>
      <c r="D32" s="24" t="s">
        <v>12</v>
      </c>
      <c r="E32" s="24" t="s">
        <v>55</v>
      </c>
      <c r="F32" s="35" t="s">
        <v>186</v>
      </c>
      <c r="G32" s="24" t="s">
        <v>185</v>
      </c>
      <c r="H32" s="24" t="s">
        <v>184</v>
      </c>
      <c r="I32" s="24" t="s">
        <v>52</v>
      </c>
      <c r="J32" s="34">
        <v>1</v>
      </c>
      <c r="K32" s="34">
        <v>928</v>
      </c>
      <c r="L32" s="34">
        <f>J32*K32</f>
        <v>928</v>
      </c>
    </row>
    <row r="33" spans="1:12" s="2" customFormat="1" ht="37.5" x14ac:dyDescent="0.25">
      <c r="A33" s="24">
        <v>27</v>
      </c>
      <c r="B33" s="24" t="s">
        <v>42</v>
      </c>
      <c r="C33" s="24" t="s">
        <v>183</v>
      </c>
      <c r="D33" s="24" t="s">
        <v>12</v>
      </c>
      <c r="E33" s="24" t="s">
        <v>55</v>
      </c>
      <c r="F33" s="35" t="s">
        <v>182</v>
      </c>
      <c r="G33" s="24" t="s">
        <v>181</v>
      </c>
      <c r="H33" s="35" t="s">
        <v>180</v>
      </c>
      <c r="I33" s="24" t="s">
        <v>52</v>
      </c>
      <c r="J33" s="34">
        <v>1</v>
      </c>
      <c r="K33" s="34">
        <v>1040</v>
      </c>
      <c r="L33" s="34">
        <f>J33*K33</f>
        <v>1040</v>
      </c>
    </row>
    <row r="34" spans="1:12" s="2" customFormat="1" ht="37.5" x14ac:dyDescent="0.25">
      <c r="A34" s="24">
        <v>28</v>
      </c>
      <c r="B34" s="24" t="s">
        <v>42</v>
      </c>
      <c r="C34" s="24" t="s">
        <v>179</v>
      </c>
      <c r="D34" s="24" t="s">
        <v>12</v>
      </c>
      <c r="E34" s="24" t="s">
        <v>55</v>
      </c>
      <c r="F34" s="35" t="s">
        <v>178</v>
      </c>
      <c r="G34" s="24" t="s">
        <v>177</v>
      </c>
      <c r="H34" s="24" t="s">
        <v>176</v>
      </c>
      <c r="I34" s="24" t="s">
        <v>52</v>
      </c>
      <c r="J34" s="34">
        <v>1</v>
      </c>
      <c r="K34" s="34">
        <v>1111.0999999999999</v>
      </c>
      <c r="L34" s="34">
        <f>J34*K34</f>
        <v>1111.0999999999999</v>
      </c>
    </row>
    <row r="35" spans="1:12" s="2" customFormat="1" ht="37.5" x14ac:dyDescent="0.25">
      <c r="A35" s="24">
        <v>29</v>
      </c>
      <c r="B35" s="24" t="s">
        <v>42</v>
      </c>
      <c r="C35" s="24" t="s">
        <v>175</v>
      </c>
      <c r="D35" s="24" t="s">
        <v>12</v>
      </c>
      <c r="E35" s="24" t="s">
        <v>55</v>
      </c>
      <c r="F35" s="35" t="s">
        <v>174</v>
      </c>
      <c r="G35" s="24" t="s">
        <v>173</v>
      </c>
      <c r="H35" s="24" t="s">
        <v>172</v>
      </c>
      <c r="I35" s="24" t="s">
        <v>52</v>
      </c>
      <c r="J35" s="34">
        <v>4</v>
      </c>
      <c r="K35" s="34">
        <v>140</v>
      </c>
      <c r="L35" s="34">
        <f>J35*K35</f>
        <v>560</v>
      </c>
    </row>
    <row r="36" spans="1:12" s="2" customFormat="1" ht="37.5" x14ac:dyDescent="0.25">
      <c r="A36" s="24">
        <v>30</v>
      </c>
      <c r="B36" s="24" t="s">
        <v>42</v>
      </c>
      <c r="C36" s="24" t="s">
        <v>171</v>
      </c>
      <c r="D36" s="24" t="s">
        <v>12</v>
      </c>
      <c r="E36" s="24" t="s">
        <v>55</v>
      </c>
      <c r="F36" s="35" t="s">
        <v>170</v>
      </c>
      <c r="G36" s="24" t="s">
        <v>169</v>
      </c>
      <c r="H36" s="24" t="s">
        <v>168</v>
      </c>
      <c r="I36" s="24" t="s">
        <v>52</v>
      </c>
      <c r="J36" s="34">
        <v>5</v>
      </c>
      <c r="K36" s="34">
        <v>49.99</v>
      </c>
      <c r="L36" s="34">
        <f>J36*K36</f>
        <v>249.95000000000002</v>
      </c>
    </row>
    <row r="37" spans="1:12" s="2" customFormat="1" ht="37.5" x14ac:dyDescent="0.25">
      <c r="A37" s="24">
        <v>31</v>
      </c>
      <c r="B37" s="24" t="s">
        <v>42</v>
      </c>
      <c r="C37" s="24" t="s">
        <v>167</v>
      </c>
      <c r="D37" s="24" t="s">
        <v>12</v>
      </c>
      <c r="E37" s="24" t="s">
        <v>55</v>
      </c>
      <c r="F37" s="35" t="s">
        <v>166</v>
      </c>
      <c r="G37" s="24" t="s">
        <v>165</v>
      </c>
      <c r="H37" s="24" t="s">
        <v>164</v>
      </c>
      <c r="I37" s="24" t="s">
        <v>52</v>
      </c>
      <c r="J37" s="34">
        <v>1</v>
      </c>
      <c r="K37" s="34">
        <v>1980</v>
      </c>
      <c r="L37" s="34">
        <f>J37*K37</f>
        <v>1980</v>
      </c>
    </row>
    <row r="38" spans="1:12" s="2" customFormat="1" ht="37.5" x14ac:dyDescent="0.25">
      <c r="A38" s="24">
        <v>32</v>
      </c>
      <c r="B38" s="24" t="s">
        <v>42</v>
      </c>
      <c r="C38" s="24" t="s">
        <v>163</v>
      </c>
      <c r="D38" s="24" t="s">
        <v>12</v>
      </c>
      <c r="E38" s="24" t="s">
        <v>55</v>
      </c>
      <c r="F38" s="35" t="s">
        <v>162</v>
      </c>
      <c r="G38" s="24" t="s">
        <v>161</v>
      </c>
      <c r="H38" s="24" t="s">
        <v>160</v>
      </c>
      <c r="I38" s="24" t="s">
        <v>52</v>
      </c>
      <c r="J38" s="34">
        <v>1</v>
      </c>
      <c r="K38" s="34">
        <v>174</v>
      </c>
      <c r="L38" s="34">
        <f>J38*K38</f>
        <v>174</v>
      </c>
    </row>
    <row r="39" spans="1:12" x14ac:dyDescent="0.3">
      <c r="A39" s="24">
        <v>33</v>
      </c>
      <c r="B39" s="24" t="s">
        <v>41</v>
      </c>
      <c r="C39" s="45" t="s">
        <v>159</v>
      </c>
      <c r="D39" s="24" t="s">
        <v>12</v>
      </c>
      <c r="E39" s="24" t="s">
        <v>55</v>
      </c>
      <c r="F39" s="44" t="s">
        <v>158</v>
      </c>
      <c r="G39" s="43" t="s">
        <v>157</v>
      </c>
      <c r="H39" s="42" t="s">
        <v>156</v>
      </c>
      <c r="I39" s="42" t="s">
        <v>52</v>
      </c>
      <c r="J39" s="41">
        <v>1</v>
      </c>
      <c r="K39" s="41">
        <v>13.6</v>
      </c>
      <c r="L39" s="41">
        <f>J39*K39</f>
        <v>13.6</v>
      </c>
    </row>
    <row r="40" spans="1:12" ht="37.5" x14ac:dyDescent="0.3">
      <c r="A40" s="42">
        <v>34</v>
      </c>
      <c r="B40" s="24" t="s">
        <v>41</v>
      </c>
      <c r="C40" s="45" t="s">
        <v>155</v>
      </c>
      <c r="D40" s="24" t="s">
        <v>12</v>
      </c>
      <c r="E40" s="24" t="s">
        <v>55</v>
      </c>
      <c r="F40" s="44" t="s">
        <v>154</v>
      </c>
      <c r="G40" s="43" t="s">
        <v>153</v>
      </c>
      <c r="H40" s="42" t="s">
        <v>152</v>
      </c>
      <c r="I40" s="42" t="s">
        <v>52</v>
      </c>
      <c r="J40" s="41">
        <v>1</v>
      </c>
      <c r="K40" s="41">
        <v>149800</v>
      </c>
      <c r="L40" s="41">
        <f>J40*K40</f>
        <v>149800</v>
      </c>
    </row>
    <row r="41" spans="1:12" ht="37.5" x14ac:dyDescent="0.3">
      <c r="A41" s="24">
        <v>35</v>
      </c>
      <c r="B41" s="24" t="s">
        <v>41</v>
      </c>
      <c r="C41" s="45" t="s">
        <v>151</v>
      </c>
      <c r="D41" s="24" t="s">
        <v>12</v>
      </c>
      <c r="E41" s="24" t="s">
        <v>55</v>
      </c>
      <c r="F41" s="44" t="s">
        <v>150</v>
      </c>
      <c r="G41" s="43" t="s">
        <v>149</v>
      </c>
      <c r="H41" s="42" t="s">
        <v>148</v>
      </c>
      <c r="I41" s="42" t="s">
        <v>52</v>
      </c>
      <c r="J41" s="41">
        <v>20</v>
      </c>
      <c r="K41" s="41">
        <v>20.98</v>
      </c>
      <c r="L41" s="41">
        <f>J41*K41</f>
        <v>419.6</v>
      </c>
    </row>
    <row r="42" spans="1:12" x14ac:dyDescent="0.3">
      <c r="A42" s="24">
        <v>36</v>
      </c>
      <c r="B42" s="24" t="s">
        <v>41</v>
      </c>
      <c r="C42" s="45" t="s">
        <v>147</v>
      </c>
      <c r="D42" s="24" t="s">
        <v>12</v>
      </c>
      <c r="E42" s="24" t="s">
        <v>55</v>
      </c>
      <c r="F42" s="44" t="s">
        <v>146</v>
      </c>
      <c r="G42" s="43" t="s">
        <v>69</v>
      </c>
      <c r="H42" s="42" t="s">
        <v>145</v>
      </c>
      <c r="I42" s="42" t="s">
        <v>52</v>
      </c>
      <c r="J42" s="41">
        <v>1</v>
      </c>
      <c r="K42" s="41">
        <v>6280.2879999999996</v>
      </c>
      <c r="L42" s="41">
        <f>J42*K42</f>
        <v>6280.2879999999996</v>
      </c>
    </row>
    <row r="43" spans="1:12" ht="20.25" customHeight="1" x14ac:dyDescent="0.3">
      <c r="A43" s="42">
        <v>37</v>
      </c>
      <c r="B43" s="24" t="s">
        <v>41</v>
      </c>
      <c r="C43" s="45" t="s">
        <v>144</v>
      </c>
      <c r="D43" s="24" t="s">
        <v>12</v>
      </c>
      <c r="E43" s="24" t="s">
        <v>55</v>
      </c>
      <c r="F43" s="44" t="s">
        <v>143</v>
      </c>
      <c r="G43" s="43" t="s">
        <v>142</v>
      </c>
      <c r="H43" s="42" t="s">
        <v>141</v>
      </c>
      <c r="I43" s="42" t="s">
        <v>124</v>
      </c>
      <c r="J43" s="41">
        <v>60</v>
      </c>
      <c r="K43" s="41">
        <v>52.5</v>
      </c>
      <c r="L43" s="41">
        <f>J43*K43</f>
        <v>3150</v>
      </c>
    </row>
    <row r="44" spans="1:12" x14ac:dyDescent="0.3">
      <c r="A44" s="24">
        <v>38</v>
      </c>
      <c r="B44" s="24" t="s">
        <v>41</v>
      </c>
      <c r="C44" s="45" t="s">
        <v>140</v>
      </c>
      <c r="D44" s="24" t="s">
        <v>12</v>
      </c>
      <c r="E44" s="24" t="s">
        <v>55</v>
      </c>
      <c r="F44" s="44" t="s">
        <v>139</v>
      </c>
      <c r="G44" s="43" t="s">
        <v>138</v>
      </c>
      <c r="H44" s="42" t="s">
        <v>137</v>
      </c>
      <c r="I44" s="42" t="s">
        <v>52</v>
      </c>
      <c r="J44" s="41">
        <v>6</v>
      </c>
      <c r="K44" s="41">
        <v>52</v>
      </c>
      <c r="L44" s="41">
        <f>J44*K44</f>
        <v>312</v>
      </c>
    </row>
    <row r="45" spans="1:12" ht="20.25" customHeight="1" x14ac:dyDescent="0.3">
      <c r="A45" s="24">
        <v>39</v>
      </c>
      <c r="B45" s="24" t="s">
        <v>41</v>
      </c>
      <c r="C45" s="45" t="s">
        <v>136</v>
      </c>
      <c r="D45" s="24" t="s">
        <v>12</v>
      </c>
      <c r="E45" s="24" t="s">
        <v>55</v>
      </c>
      <c r="F45" s="44" t="s">
        <v>135</v>
      </c>
      <c r="G45" s="43" t="s">
        <v>134</v>
      </c>
      <c r="H45" s="42" t="s">
        <v>133</v>
      </c>
      <c r="I45" s="42" t="s">
        <v>52</v>
      </c>
      <c r="J45" s="41">
        <v>2</v>
      </c>
      <c r="K45" s="41">
        <v>1094</v>
      </c>
      <c r="L45" s="41">
        <f>J45*K45</f>
        <v>2188</v>
      </c>
    </row>
    <row r="46" spans="1:12" x14ac:dyDescent="0.3">
      <c r="A46" s="42">
        <v>40</v>
      </c>
      <c r="B46" s="24" t="s">
        <v>41</v>
      </c>
      <c r="C46" s="45" t="s">
        <v>132</v>
      </c>
      <c r="D46" s="24" t="s">
        <v>12</v>
      </c>
      <c r="E46" s="24" t="s">
        <v>55</v>
      </c>
      <c r="F46" s="44" t="s">
        <v>131</v>
      </c>
      <c r="G46" s="43" t="s">
        <v>130</v>
      </c>
      <c r="H46" s="42" t="s">
        <v>129</v>
      </c>
      <c r="I46" s="42" t="s">
        <v>52</v>
      </c>
      <c r="J46" s="41">
        <v>20</v>
      </c>
      <c r="K46" s="41">
        <v>11</v>
      </c>
      <c r="L46" s="41">
        <f>J46*K46</f>
        <v>220</v>
      </c>
    </row>
    <row r="47" spans="1:12" x14ac:dyDescent="0.3">
      <c r="A47" s="24">
        <v>41</v>
      </c>
      <c r="B47" s="24" t="s">
        <v>41</v>
      </c>
      <c r="C47" s="45" t="s">
        <v>128</v>
      </c>
      <c r="D47" s="24" t="s">
        <v>12</v>
      </c>
      <c r="E47" s="24" t="s">
        <v>55</v>
      </c>
      <c r="F47" s="44" t="s">
        <v>127</v>
      </c>
      <c r="G47" s="43" t="s">
        <v>126</v>
      </c>
      <c r="H47" s="42" t="s">
        <v>125</v>
      </c>
      <c r="I47" s="42" t="s">
        <v>124</v>
      </c>
      <c r="J47" s="41">
        <v>60</v>
      </c>
      <c r="K47" s="41">
        <v>13.333</v>
      </c>
      <c r="L47" s="41">
        <f>J47*K47</f>
        <v>799.98</v>
      </c>
    </row>
    <row r="48" spans="1:12" ht="18" customHeight="1" x14ac:dyDescent="0.3">
      <c r="A48" s="24">
        <v>42</v>
      </c>
      <c r="B48" s="24" t="s">
        <v>41</v>
      </c>
      <c r="C48" s="45" t="s">
        <v>123</v>
      </c>
      <c r="D48" s="24" t="s">
        <v>12</v>
      </c>
      <c r="E48" s="24" t="s">
        <v>55</v>
      </c>
      <c r="F48" s="44" t="s">
        <v>122</v>
      </c>
      <c r="G48" s="43" t="s">
        <v>121</v>
      </c>
      <c r="H48" s="42" t="s">
        <v>120</v>
      </c>
      <c r="I48" s="42" t="s">
        <v>52</v>
      </c>
      <c r="J48" s="41">
        <v>6</v>
      </c>
      <c r="K48" s="41">
        <v>79.25</v>
      </c>
      <c r="L48" s="41">
        <f>J48*K48</f>
        <v>475.5</v>
      </c>
    </row>
    <row r="49" spans="1:12" x14ac:dyDescent="0.3">
      <c r="A49" s="42">
        <v>43</v>
      </c>
      <c r="B49" s="24" t="s">
        <v>41</v>
      </c>
      <c r="C49" s="45" t="s">
        <v>119</v>
      </c>
      <c r="D49" s="24" t="s">
        <v>12</v>
      </c>
      <c r="E49" s="24" t="s">
        <v>55</v>
      </c>
      <c r="F49" s="44" t="s">
        <v>118</v>
      </c>
      <c r="G49" s="43" t="s">
        <v>117</v>
      </c>
      <c r="H49" s="42" t="s">
        <v>116</v>
      </c>
      <c r="I49" s="42" t="s">
        <v>52</v>
      </c>
      <c r="J49" s="41">
        <v>3</v>
      </c>
      <c r="K49" s="41">
        <v>183.8</v>
      </c>
      <c r="L49" s="41">
        <f>J49*K49</f>
        <v>551.40000000000009</v>
      </c>
    </row>
    <row r="50" spans="1:12" ht="16.5" customHeight="1" x14ac:dyDescent="0.3">
      <c r="A50" s="24">
        <v>44</v>
      </c>
      <c r="B50" s="24" t="s">
        <v>41</v>
      </c>
      <c r="C50" s="45" t="s">
        <v>115</v>
      </c>
      <c r="D50" s="24" t="s">
        <v>12</v>
      </c>
      <c r="E50" s="24" t="s">
        <v>55</v>
      </c>
      <c r="F50" s="44" t="s">
        <v>114</v>
      </c>
      <c r="G50" s="43" t="s">
        <v>113</v>
      </c>
      <c r="H50" s="42" t="s">
        <v>112</v>
      </c>
      <c r="I50" s="42" t="s">
        <v>52</v>
      </c>
      <c r="J50" s="41">
        <v>20</v>
      </c>
      <c r="K50" s="41">
        <v>26</v>
      </c>
      <c r="L50" s="41">
        <f>J50*K50</f>
        <v>520</v>
      </c>
    </row>
    <row r="51" spans="1:12" ht="22.5" customHeight="1" x14ac:dyDescent="0.3">
      <c r="A51" s="24">
        <v>45</v>
      </c>
      <c r="B51" s="24" t="s">
        <v>41</v>
      </c>
      <c r="C51" s="45" t="s">
        <v>111</v>
      </c>
      <c r="D51" s="24" t="s">
        <v>12</v>
      </c>
      <c r="E51" s="24" t="s">
        <v>55</v>
      </c>
      <c r="F51" s="44" t="s">
        <v>110</v>
      </c>
      <c r="G51" s="43" t="s">
        <v>106</v>
      </c>
      <c r="H51" s="42" t="s">
        <v>109</v>
      </c>
      <c r="I51" s="42" t="s">
        <v>52</v>
      </c>
      <c r="J51" s="41">
        <v>20</v>
      </c>
      <c r="K51" s="41">
        <v>27.98</v>
      </c>
      <c r="L51" s="41">
        <f>J51*K51</f>
        <v>559.6</v>
      </c>
    </row>
    <row r="52" spans="1:12" x14ac:dyDescent="0.3">
      <c r="A52" s="42">
        <v>46</v>
      </c>
      <c r="B52" s="24" t="s">
        <v>41</v>
      </c>
      <c r="C52" s="45" t="s">
        <v>108</v>
      </c>
      <c r="D52" s="24" t="s">
        <v>12</v>
      </c>
      <c r="E52" s="24" t="s">
        <v>55</v>
      </c>
      <c r="F52" s="44" t="s">
        <v>107</v>
      </c>
      <c r="G52" s="43" t="s">
        <v>106</v>
      </c>
      <c r="H52" s="42" t="s">
        <v>105</v>
      </c>
      <c r="I52" s="42" t="s">
        <v>52</v>
      </c>
      <c r="J52" s="41">
        <v>10</v>
      </c>
      <c r="K52" s="41">
        <v>32.340000000000003</v>
      </c>
      <c r="L52" s="41">
        <f>J52*K52</f>
        <v>323.40000000000003</v>
      </c>
    </row>
    <row r="53" spans="1:12" x14ac:dyDescent="0.3">
      <c r="A53" s="24">
        <v>47</v>
      </c>
      <c r="B53" s="24" t="s">
        <v>41</v>
      </c>
      <c r="C53" s="45" t="s">
        <v>104</v>
      </c>
      <c r="D53" s="24" t="s">
        <v>12</v>
      </c>
      <c r="E53" s="24" t="s">
        <v>55</v>
      </c>
      <c r="F53" s="44" t="s">
        <v>103</v>
      </c>
      <c r="G53" s="43" t="s">
        <v>102</v>
      </c>
      <c r="H53" s="42" t="s">
        <v>101</v>
      </c>
      <c r="I53" s="42" t="s">
        <v>87</v>
      </c>
      <c r="J53" s="41">
        <v>100</v>
      </c>
      <c r="K53" s="41">
        <v>5.5549999999999997</v>
      </c>
      <c r="L53" s="41">
        <f>J53*K53</f>
        <v>555.5</v>
      </c>
    </row>
    <row r="54" spans="1:12" x14ac:dyDescent="0.3">
      <c r="A54" s="24">
        <v>48</v>
      </c>
      <c r="B54" s="24" t="s">
        <v>41</v>
      </c>
      <c r="C54" s="45" t="s">
        <v>100</v>
      </c>
      <c r="D54" s="24" t="s">
        <v>12</v>
      </c>
      <c r="E54" s="24" t="s">
        <v>55</v>
      </c>
      <c r="F54" s="44" t="s">
        <v>99</v>
      </c>
      <c r="G54" s="43" t="s">
        <v>98</v>
      </c>
      <c r="H54" s="42" t="s">
        <v>97</v>
      </c>
      <c r="I54" s="42" t="s">
        <v>52</v>
      </c>
      <c r="J54" s="41">
        <v>30</v>
      </c>
      <c r="K54" s="41">
        <v>11.111000000000001</v>
      </c>
      <c r="L54" s="41">
        <f>J54*K54</f>
        <v>333.33000000000004</v>
      </c>
    </row>
    <row r="55" spans="1:12" x14ac:dyDescent="0.3">
      <c r="A55" s="42">
        <v>49</v>
      </c>
      <c r="B55" s="24" t="s">
        <v>41</v>
      </c>
      <c r="C55" s="45" t="s">
        <v>96</v>
      </c>
      <c r="D55" s="24" t="s">
        <v>12</v>
      </c>
      <c r="E55" s="24" t="s">
        <v>55</v>
      </c>
      <c r="F55" s="44" t="s">
        <v>95</v>
      </c>
      <c r="G55" s="43" t="s">
        <v>94</v>
      </c>
      <c r="H55" s="42" t="s">
        <v>93</v>
      </c>
      <c r="I55" s="42" t="s">
        <v>92</v>
      </c>
      <c r="J55" s="41">
        <v>20</v>
      </c>
      <c r="K55" s="41">
        <v>32</v>
      </c>
      <c r="L55" s="41">
        <f>J55*K55</f>
        <v>640</v>
      </c>
    </row>
    <row r="56" spans="1:12" ht="37.5" x14ac:dyDescent="0.3">
      <c r="A56" s="24">
        <v>50</v>
      </c>
      <c r="B56" s="24" t="s">
        <v>41</v>
      </c>
      <c r="C56" s="45" t="s">
        <v>91</v>
      </c>
      <c r="D56" s="24" t="s">
        <v>12</v>
      </c>
      <c r="E56" s="24" t="s">
        <v>55</v>
      </c>
      <c r="F56" s="47" t="s">
        <v>90</v>
      </c>
      <c r="G56" s="43" t="s">
        <v>89</v>
      </c>
      <c r="H56" s="43" t="s">
        <v>88</v>
      </c>
      <c r="I56" s="43" t="s">
        <v>87</v>
      </c>
      <c r="J56" s="46">
        <v>60</v>
      </c>
      <c r="K56" s="46">
        <v>4.0010000000000003</v>
      </c>
      <c r="L56" s="46">
        <f>J56*K56</f>
        <v>240.06000000000003</v>
      </c>
    </row>
    <row r="57" spans="1:12" x14ac:dyDescent="0.3">
      <c r="A57" s="24">
        <v>51</v>
      </c>
      <c r="B57" s="24" t="s">
        <v>41</v>
      </c>
      <c r="C57" s="45" t="s">
        <v>86</v>
      </c>
      <c r="D57" s="24" t="s">
        <v>12</v>
      </c>
      <c r="E57" s="24" t="s">
        <v>55</v>
      </c>
      <c r="F57" s="44" t="s">
        <v>85</v>
      </c>
      <c r="G57" s="43" t="s">
        <v>84</v>
      </c>
      <c r="H57" s="42" t="s">
        <v>83</v>
      </c>
      <c r="I57" s="42" t="s">
        <v>52</v>
      </c>
      <c r="J57" s="41">
        <v>2</v>
      </c>
      <c r="K57" s="41">
        <v>100</v>
      </c>
      <c r="L57" s="41">
        <f>J57*K57</f>
        <v>200</v>
      </c>
    </row>
    <row r="58" spans="1:12" x14ac:dyDescent="0.3">
      <c r="A58" s="42">
        <v>52</v>
      </c>
      <c r="B58" s="24" t="s">
        <v>41</v>
      </c>
      <c r="C58" s="45" t="s">
        <v>82</v>
      </c>
      <c r="D58" s="24" t="s">
        <v>12</v>
      </c>
      <c r="E58" s="24" t="s">
        <v>55</v>
      </c>
      <c r="F58" s="44" t="s">
        <v>81</v>
      </c>
      <c r="G58" s="43" t="s">
        <v>80</v>
      </c>
      <c r="H58" s="42" t="s">
        <v>79</v>
      </c>
      <c r="I58" s="42" t="s">
        <v>78</v>
      </c>
      <c r="J58" s="41">
        <v>1</v>
      </c>
      <c r="K58" s="41">
        <v>5850</v>
      </c>
      <c r="L58" s="41">
        <f>J58*K58</f>
        <v>5850</v>
      </c>
    </row>
    <row r="59" spans="1:12" x14ac:dyDescent="0.3">
      <c r="A59" s="24">
        <v>53</v>
      </c>
      <c r="B59" s="24" t="s">
        <v>41</v>
      </c>
      <c r="C59" s="45" t="s">
        <v>75</v>
      </c>
      <c r="D59" s="24" t="s">
        <v>12</v>
      </c>
      <c r="E59" s="24" t="s">
        <v>55</v>
      </c>
      <c r="F59" s="44" t="s">
        <v>77</v>
      </c>
      <c r="G59" s="43" t="s">
        <v>73</v>
      </c>
      <c r="H59" s="42" t="s">
        <v>76</v>
      </c>
      <c r="I59" s="42" t="s">
        <v>52</v>
      </c>
      <c r="J59" s="41">
        <v>70</v>
      </c>
      <c r="K59" s="38">
        <v>50.9</v>
      </c>
      <c r="L59" s="41">
        <f>J59*K59</f>
        <v>3563</v>
      </c>
    </row>
    <row r="60" spans="1:12" x14ac:dyDescent="0.3">
      <c r="A60" s="24">
        <v>54</v>
      </c>
      <c r="B60" s="24" t="s">
        <v>41</v>
      </c>
      <c r="C60" s="45" t="s">
        <v>75</v>
      </c>
      <c r="D60" s="24" t="s">
        <v>12</v>
      </c>
      <c r="E60" s="24" t="s">
        <v>55</v>
      </c>
      <c r="F60" s="44" t="s">
        <v>74</v>
      </c>
      <c r="G60" s="43" t="s">
        <v>73</v>
      </c>
      <c r="H60" s="42" t="s">
        <v>72</v>
      </c>
      <c r="I60" s="42" t="s">
        <v>52</v>
      </c>
      <c r="J60" s="41">
        <v>130</v>
      </c>
      <c r="K60" s="41">
        <v>59</v>
      </c>
      <c r="L60" s="41">
        <f>J60*K60</f>
        <v>7670</v>
      </c>
    </row>
    <row r="61" spans="1:12" x14ac:dyDescent="0.3">
      <c r="A61" s="42">
        <v>55</v>
      </c>
      <c r="B61" s="24" t="s">
        <v>41</v>
      </c>
      <c r="C61" s="45" t="s">
        <v>71</v>
      </c>
      <c r="D61" s="24" t="s">
        <v>12</v>
      </c>
      <c r="E61" s="24" t="s">
        <v>55</v>
      </c>
      <c r="F61" s="44" t="s">
        <v>70</v>
      </c>
      <c r="G61" s="43" t="s">
        <v>69</v>
      </c>
      <c r="H61" s="42" t="s">
        <v>68</v>
      </c>
      <c r="I61" s="42" t="s">
        <v>52</v>
      </c>
      <c r="J61" s="41">
        <v>200</v>
      </c>
      <c r="K61" s="41">
        <v>31.401440000000001</v>
      </c>
      <c r="L61" s="41">
        <f>J61*K61</f>
        <v>6280.2880000000005</v>
      </c>
    </row>
    <row r="62" spans="1:12" s="33" customFormat="1" x14ac:dyDescent="0.25">
      <c r="A62" s="23" t="s">
        <v>0</v>
      </c>
      <c r="B62" s="22"/>
      <c r="C62" s="22"/>
      <c r="D62" s="22"/>
      <c r="E62" s="22"/>
      <c r="F62" s="22"/>
      <c r="G62" s="22"/>
      <c r="H62" s="22"/>
      <c r="I62" s="22"/>
      <c r="J62" s="22"/>
      <c r="K62" s="21"/>
      <c r="L62" s="40">
        <f>SUM(L7:L61)</f>
        <v>239468.655</v>
      </c>
    </row>
  </sheetData>
  <mergeCells count="14">
    <mergeCell ref="D5:D6"/>
    <mergeCell ref="E5:E6"/>
    <mergeCell ref="F5:F6"/>
    <mergeCell ref="G5:H5"/>
    <mergeCell ref="I5:I6"/>
    <mergeCell ref="J5:J6"/>
    <mergeCell ref="K5:K6"/>
    <mergeCell ref="A62:K62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0FCE0-C590-4D90-A665-5E40C54DF445}">
  <dimension ref="C2:H27"/>
  <sheetViews>
    <sheetView workbookViewId="0">
      <selection activeCell="C4" sqref="C4"/>
    </sheetView>
  </sheetViews>
  <sheetFormatPr defaultRowHeight="15" x14ac:dyDescent="0.25"/>
  <cols>
    <col min="1" max="2" width="9.140625" style="52"/>
    <col min="3" max="3" width="30.85546875" style="53" customWidth="1"/>
    <col min="4" max="5" width="16.5703125" style="52" customWidth="1"/>
    <col min="6" max="6" width="14.28515625" style="52" customWidth="1"/>
    <col min="7" max="7" width="60.7109375" style="52" customWidth="1"/>
    <col min="8" max="8" width="15.140625" style="52" customWidth="1"/>
    <col min="9" max="16384" width="9.140625" style="52"/>
  </cols>
  <sheetData>
    <row r="2" spans="3:8" x14ac:dyDescent="0.25">
      <c r="C2" s="53" t="s">
        <v>159</v>
      </c>
      <c r="F2" s="52" t="s">
        <v>158</v>
      </c>
      <c r="G2" s="52" t="s">
        <v>157</v>
      </c>
      <c r="H2" s="52" t="s">
        <v>156</v>
      </c>
    </row>
    <row r="3" spans="3:8" ht="30" x14ac:dyDescent="0.25">
      <c r="C3" s="53" t="s">
        <v>155</v>
      </c>
      <c r="F3" s="52" t="s">
        <v>154</v>
      </c>
      <c r="G3" s="52" t="s">
        <v>153</v>
      </c>
      <c r="H3" s="52" t="s">
        <v>152</v>
      </c>
    </row>
    <row r="4" spans="3:8" ht="30" x14ac:dyDescent="0.25">
      <c r="C4" s="53" t="s">
        <v>151</v>
      </c>
      <c r="F4" s="52" t="s">
        <v>150</v>
      </c>
      <c r="G4" s="52" t="s">
        <v>149</v>
      </c>
      <c r="H4" s="52" t="s">
        <v>148</v>
      </c>
    </row>
    <row r="5" spans="3:8" x14ac:dyDescent="0.25">
      <c r="C5" s="53" t="s">
        <v>147</v>
      </c>
      <c r="F5" s="52" t="s">
        <v>146</v>
      </c>
      <c r="G5" s="52" t="s">
        <v>69</v>
      </c>
      <c r="H5" s="52" t="s">
        <v>145</v>
      </c>
    </row>
    <row r="6" spans="3:8" ht="30" x14ac:dyDescent="0.25">
      <c r="C6" s="53" t="s">
        <v>144</v>
      </c>
      <c r="F6" s="52" t="s">
        <v>143</v>
      </c>
      <c r="G6" s="52" t="s">
        <v>142</v>
      </c>
      <c r="H6" s="52" t="s">
        <v>141</v>
      </c>
    </row>
    <row r="7" spans="3:8" ht="45" x14ac:dyDescent="0.25">
      <c r="C7" s="53" t="s">
        <v>292</v>
      </c>
      <c r="F7" s="52" t="s">
        <v>291</v>
      </c>
      <c r="G7" s="52" t="s">
        <v>290</v>
      </c>
      <c r="H7" s="52" t="s">
        <v>289</v>
      </c>
    </row>
    <row r="8" spans="3:8" ht="30" x14ac:dyDescent="0.25">
      <c r="C8" s="53" t="s">
        <v>140</v>
      </c>
      <c r="F8" s="52" t="s">
        <v>139</v>
      </c>
      <c r="G8" s="52" t="s">
        <v>138</v>
      </c>
      <c r="H8" s="52" t="s">
        <v>137</v>
      </c>
    </row>
    <row r="9" spans="3:8" ht="30" x14ac:dyDescent="0.25">
      <c r="C9" s="53" t="s">
        <v>136</v>
      </c>
      <c r="F9" s="52" t="s">
        <v>135</v>
      </c>
      <c r="G9" s="52" t="s">
        <v>134</v>
      </c>
      <c r="H9" s="52" t="s">
        <v>133</v>
      </c>
    </row>
    <row r="10" spans="3:8" x14ac:dyDescent="0.25">
      <c r="C10" s="53" t="s">
        <v>132</v>
      </c>
      <c r="F10" s="52" t="s">
        <v>131</v>
      </c>
      <c r="G10" s="52" t="s">
        <v>130</v>
      </c>
      <c r="H10" s="52" t="s">
        <v>129</v>
      </c>
    </row>
    <row r="11" spans="3:8" ht="30" x14ac:dyDescent="0.25">
      <c r="C11" s="53" t="s">
        <v>288</v>
      </c>
      <c r="F11" s="52" t="s">
        <v>287</v>
      </c>
      <c r="G11" s="52" t="s">
        <v>286</v>
      </c>
      <c r="H11" s="52" t="s">
        <v>285</v>
      </c>
    </row>
    <row r="12" spans="3:8" x14ac:dyDescent="0.25">
      <c r="C12" s="53" t="s">
        <v>284</v>
      </c>
      <c r="F12" s="52" t="s">
        <v>283</v>
      </c>
      <c r="G12" s="52" t="s">
        <v>282</v>
      </c>
      <c r="H12" s="52" t="s">
        <v>281</v>
      </c>
    </row>
    <row r="13" spans="3:8" x14ac:dyDescent="0.25">
      <c r="C13" s="53" t="s">
        <v>128</v>
      </c>
      <c r="F13" s="52" t="s">
        <v>127</v>
      </c>
      <c r="G13" s="52" t="s">
        <v>126</v>
      </c>
      <c r="H13" s="52" t="s">
        <v>125</v>
      </c>
    </row>
    <row r="14" spans="3:8" ht="30" x14ac:dyDescent="0.25">
      <c r="C14" s="53" t="s">
        <v>280</v>
      </c>
      <c r="F14" s="52" t="s">
        <v>122</v>
      </c>
      <c r="G14" s="52" t="s">
        <v>121</v>
      </c>
      <c r="H14" s="52" t="s">
        <v>120</v>
      </c>
    </row>
    <row r="15" spans="3:8" x14ac:dyDescent="0.25">
      <c r="C15" s="53" t="s">
        <v>119</v>
      </c>
      <c r="F15" s="52" t="s">
        <v>118</v>
      </c>
      <c r="G15" s="52" t="s">
        <v>117</v>
      </c>
      <c r="H15" s="52" t="s">
        <v>116</v>
      </c>
    </row>
    <row r="16" spans="3:8" ht="30" x14ac:dyDescent="0.25">
      <c r="C16" s="53" t="s">
        <v>279</v>
      </c>
      <c r="F16" s="52" t="s">
        <v>114</v>
      </c>
      <c r="G16" s="52" t="s">
        <v>113</v>
      </c>
      <c r="H16" s="52" t="s">
        <v>112</v>
      </c>
    </row>
    <row r="17" spans="3:8" ht="30" x14ac:dyDescent="0.25">
      <c r="C17" s="53" t="s">
        <v>278</v>
      </c>
      <c r="F17" s="52" t="s">
        <v>110</v>
      </c>
      <c r="G17" s="52" t="s">
        <v>106</v>
      </c>
      <c r="H17" s="52" t="s">
        <v>109</v>
      </c>
    </row>
    <row r="18" spans="3:8" ht="30" x14ac:dyDescent="0.25">
      <c r="C18" s="53" t="s">
        <v>277</v>
      </c>
      <c r="F18" s="52" t="s">
        <v>107</v>
      </c>
      <c r="G18" s="52" t="s">
        <v>106</v>
      </c>
      <c r="H18" s="52" t="s">
        <v>105</v>
      </c>
    </row>
    <row r="19" spans="3:8" x14ac:dyDescent="0.25">
      <c r="C19" s="53" t="s">
        <v>104</v>
      </c>
      <c r="F19" s="52" t="s">
        <v>103</v>
      </c>
      <c r="G19" s="52" t="s">
        <v>102</v>
      </c>
      <c r="H19" s="52" t="s">
        <v>101</v>
      </c>
    </row>
    <row r="20" spans="3:8" ht="30" x14ac:dyDescent="0.25">
      <c r="C20" s="53" t="s">
        <v>276</v>
      </c>
      <c r="F20" s="52" t="s">
        <v>99</v>
      </c>
      <c r="G20" s="52" t="s">
        <v>98</v>
      </c>
      <c r="H20" s="52" t="s">
        <v>97</v>
      </c>
    </row>
    <row r="21" spans="3:8" x14ac:dyDescent="0.25">
      <c r="C21" s="53" t="s">
        <v>96</v>
      </c>
      <c r="F21" s="52" t="s">
        <v>95</v>
      </c>
      <c r="G21" s="52" t="s">
        <v>94</v>
      </c>
      <c r="H21" s="52" t="s">
        <v>93</v>
      </c>
    </row>
    <row r="22" spans="3:8" ht="45" x14ac:dyDescent="0.25">
      <c r="C22" s="53" t="s">
        <v>91</v>
      </c>
      <c r="F22" s="52" t="s">
        <v>90</v>
      </c>
      <c r="G22" s="52" t="s">
        <v>89</v>
      </c>
      <c r="H22" s="52" t="s">
        <v>88</v>
      </c>
    </row>
    <row r="23" spans="3:8" x14ac:dyDescent="0.25">
      <c r="C23" s="53" t="s">
        <v>86</v>
      </c>
      <c r="F23" s="52" t="s">
        <v>85</v>
      </c>
      <c r="G23" s="52" t="s">
        <v>84</v>
      </c>
      <c r="H23" s="52" t="s">
        <v>83</v>
      </c>
    </row>
    <row r="24" spans="3:8" ht="30" x14ac:dyDescent="0.25">
      <c r="C24" s="53" t="s">
        <v>82</v>
      </c>
      <c r="F24" s="52" t="s">
        <v>81</v>
      </c>
      <c r="G24" s="52" t="s">
        <v>80</v>
      </c>
      <c r="H24" s="52" t="s">
        <v>79</v>
      </c>
    </row>
    <row r="25" spans="3:8" x14ac:dyDescent="0.25">
      <c r="C25" s="53" t="s">
        <v>75</v>
      </c>
      <c r="F25" s="52" t="s">
        <v>77</v>
      </c>
      <c r="G25" s="52" t="s">
        <v>73</v>
      </c>
      <c r="H25" s="52" t="s">
        <v>76</v>
      </c>
    </row>
    <row r="26" spans="3:8" x14ac:dyDescent="0.25">
      <c r="C26" s="53" t="s">
        <v>75</v>
      </c>
      <c r="F26" s="52" t="s">
        <v>74</v>
      </c>
      <c r="G26" s="52" t="s">
        <v>73</v>
      </c>
      <c r="H26" s="52" t="s">
        <v>72</v>
      </c>
    </row>
    <row r="27" spans="3:8" x14ac:dyDescent="0.25">
      <c r="C27" s="53" t="s">
        <v>71</v>
      </c>
      <c r="F27" s="52" t="s">
        <v>70</v>
      </c>
      <c r="G27" s="52" t="s">
        <v>69</v>
      </c>
      <c r="H27" s="52" t="s">
        <v>68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F5DC-BCD2-459F-A221-32034D75442C}">
  <dimension ref="A1:H11"/>
  <sheetViews>
    <sheetView tabSelected="1" workbookViewId="0">
      <selection activeCell="C12" sqref="C12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35.85546875" style="1" customWidth="1"/>
    <col min="4" max="4" width="16.28515625" style="1" customWidth="1"/>
    <col min="5" max="5" width="34" style="1" customWidth="1"/>
    <col min="6" max="6" width="31.140625" style="1" customWidth="1"/>
    <col min="7" max="7" width="25" style="1" customWidth="1"/>
    <col min="8" max="8" width="32.140625" style="1" customWidth="1"/>
    <col min="9" max="16384" width="9.140625" style="1"/>
  </cols>
  <sheetData>
    <row r="1" spans="1:8" ht="53.25" customHeight="1" x14ac:dyDescent="0.3">
      <c r="E1" s="27"/>
      <c r="F1" s="16" t="s">
        <v>296</v>
      </c>
      <c r="G1" s="16"/>
      <c r="H1" s="16"/>
    </row>
    <row r="2" spans="1:8" s="5" customFormat="1" ht="72.75" customHeight="1" x14ac:dyDescent="0.25">
      <c r="A2" s="17" t="s">
        <v>295</v>
      </c>
      <c r="B2" s="17"/>
      <c r="C2" s="17"/>
      <c r="D2" s="17"/>
      <c r="E2" s="17"/>
      <c r="F2" s="17"/>
      <c r="G2" s="17"/>
      <c r="H2" s="17"/>
    </row>
    <row r="3" spans="1:8" ht="21" customHeight="1" x14ac:dyDescent="0.3">
      <c r="A3" s="18" t="s">
        <v>32</v>
      </c>
      <c r="B3" s="18"/>
      <c r="C3" s="18"/>
      <c r="D3" s="18"/>
      <c r="E3" s="18"/>
      <c r="F3" s="18"/>
      <c r="G3" s="18"/>
      <c r="H3" s="18"/>
    </row>
    <row r="4" spans="1:8" ht="15" customHeight="1" x14ac:dyDescent="0.3"/>
    <row r="5" spans="1:8" s="36" customFormat="1" ht="60.75" customHeight="1" x14ac:dyDescent="0.25">
      <c r="A5" s="26" t="s">
        <v>8</v>
      </c>
      <c r="B5" s="26" t="s">
        <v>49</v>
      </c>
      <c r="C5" s="26" t="s">
        <v>294</v>
      </c>
      <c r="D5" s="26" t="s">
        <v>273</v>
      </c>
      <c r="E5" s="26" t="s">
        <v>63</v>
      </c>
      <c r="F5" s="23" t="s">
        <v>27</v>
      </c>
      <c r="G5" s="21"/>
      <c r="H5" s="26" t="s">
        <v>293</v>
      </c>
    </row>
    <row r="6" spans="1:8" s="36" customFormat="1" ht="34.5" customHeight="1" x14ac:dyDescent="0.25">
      <c r="A6" s="25"/>
      <c r="B6" s="25"/>
      <c r="C6" s="25"/>
      <c r="D6" s="25"/>
      <c r="E6" s="25"/>
      <c r="F6" s="13" t="s">
        <v>23</v>
      </c>
      <c r="G6" s="13" t="s">
        <v>22</v>
      </c>
      <c r="H6" s="25"/>
    </row>
    <row r="7" spans="1:8" s="2" customFormat="1" ht="57" customHeight="1" x14ac:dyDescent="0.25">
      <c r="A7" s="24">
        <v>1</v>
      </c>
      <c r="B7" s="24" t="s">
        <v>44</v>
      </c>
      <c r="C7" s="24" t="s">
        <v>21</v>
      </c>
      <c r="D7" s="24" t="s">
        <v>21</v>
      </c>
      <c r="E7" s="24" t="s">
        <v>21</v>
      </c>
      <c r="F7" s="24" t="s">
        <v>21</v>
      </c>
      <c r="G7" s="24" t="s">
        <v>21</v>
      </c>
      <c r="H7" s="24">
        <v>0</v>
      </c>
    </row>
    <row r="8" spans="1:8" s="2" customFormat="1" ht="57" customHeight="1" x14ac:dyDescent="0.25">
      <c r="A8" s="24">
        <v>2</v>
      </c>
      <c r="B8" s="24" t="s">
        <v>43</v>
      </c>
      <c r="C8" s="24" t="s">
        <v>21</v>
      </c>
      <c r="D8" s="24" t="s">
        <v>21</v>
      </c>
      <c r="E8" s="24" t="s">
        <v>21</v>
      </c>
      <c r="F8" s="24" t="s">
        <v>21</v>
      </c>
      <c r="G8" s="24" t="s">
        <v>21</v>
      </c>
      <c r="H8" s="24">
        <v>0</v>
      </c>
    </row>
    <row r="9" spans="1:8" s="2" customFormat="1" ht="57" customHeight="1" x14ac:dyDescent="0.25">
      <c r="A9" s="24">
        <v>3</v>
      </c>
      <c r="B9" s="24" t="s">
        <v>42</v>
      </c>
      <c r="C9" s="24" t="s">
        <v>21</v>
      </c>
      <c r="D9" s="24" t="s">
        <v>21</v>
      </c>
      <c r="E9" s="24" t="s">
        <v>21</v>
      </c>
      <c r="F9" s="24" t="s">
        <v>21</v>
      </c>
      <c r="G9" s="24" t="s">
        <v>21</v>
      </c>
      <c r="H9" s="24">
        <v>0</v>
      </c>
    </row>
    <row r="10" spans="1:8" s="2" customFormat="1" ht="57" customHeight="1" x14ac:dyDescent="0.25">
      <c r="A10" s="24">
        <v>4</v>
      </c>
      <c r="B10" s="24" t="s">
        <v>41</v>
      </c>
      <c r="C10" s="24" t="s">
        <v>21</v>
      </c>
      <c r="D10" s="24" t="s">
        <v>21</v>
      </c>
      <c r="E10" s="24" t="s">
        <v>21</v>
      </c>
      <c r="F10" s="24" t="s">
        <v>21</v>
      </c>
      <c r="G10" s="24" t="s">
        <v>21</v>
      </c>
      <c r="H10" s="24">
        <v>0</v>
      </c>
    </row>
    <row r="11" spans="1:8" s="33" customFormat="1" ht="57" customHeight="1" x14ac:dyDescent="0.25">
      <c r="A11" s="23" t="s">
        <v>0</v>
      </c>
      <c r="B11" s="22"/>
      <c r="C11" s="22"/>
      <c r="D11" s="22"/>
      <c r="E11" s="22"/>
      <c r="F11" s="22"/>
      <c r="G11" s="21"/>
      <c r="H11" s="13">
        <f>SUM(H10)</f>
        <v>0</v>
      </c>
    </row>
  </sheetData>
  <mergeCells count="11">
    <mergeCell ref="H5:H6"/>
    <mergeCell ref="A11:G11"/>
    <mergeCell ref="F1:H1"/>
    <mergeCell ref="A2:H2"/>
    <mergeCell ref="A3:H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1-илова</vt:lpstr>
      <vt:lpstr>2-илова </vt:lpstr>
      <vt:lpstr>3-илова </vt:lpstr>
      <vt:lpstr>4-илова  </vt:lpstr>
      <vt:lpstr>5-илова </vt:lpstr>
      <vt:lpstr>5-2</vt:lpstr>
      <vt:lpstr>6-илова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Sh.Mustafayev</dc:creator>
  <cp:lastModifiedBy>User</cp:lastModifiedBy>
  <cp:lastPrinted>2023-10-04T12:50:37Z</cp:lastPrinted>
  <dcterms:created xsi:type="dcterms:W3CDTF">2023-08-04T10:02:48Z</dcterms:created>
  <dcterms:modified xsi:type="dcterms:W3CDTF">2024-04-18T04:49:25Z</dcterms:modified>
</cp:coreProperties>
</file>