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192.168.176.10\FileServer\15. Moliya_iqt_Departamenti\2. Moliyalashtirish\A.Xalikov\Сайтга Чораклар маблаглар\"/>
    </mc:Choice>
  </mc:AlternateContent>
  <xr:revisionPtr revIDLastSave="0" documentId="13_ncr:1_{5045982E-B947-4FED-84B7-209202D287B2}" xr6:coauthVersionLast="45" xr6:coauthVersionMax="45" xr10:uidLastSave="{00000000-0000-0000-0000-000000000000}"/>
  <bookViews>
    <workbookView xWindow="-120" yWindow="-120" windowWidth="29040" windowHeight="15720" xr2:uid="{00000000-000D-0000-FFFF-FFFF00000000}"/>
  </bookViews>
  <sheets>
    <sheet name="2024 y 1 chorak" sheetId="1" r:id="rId1"/>
  </sheets>
  <definedNames>
    <definedName name="_xlnm._FilterDatabase" localSheetId="0" hidden="1">'2024 y 1 chorak'!$A$4:$J$176</definedName>
    <definedName name="Print_Titles" localSheetId="0">'2024 y 1 chorak'!$3:$3</definedName>
    <definedName name="Z_695307FA_A9B4_4F58_B813_729A079F3ACC_.wvu.PrintArea" localSheetId="0" hidden="1">'2024 y 1 chorak'!$A$1:$H$176</definedName>
    <definedName name="_xlnm.Print_Area" localSheetId="0">'2024 y 1 chorak'!$A$1:$H$176</definedName>
  </definedNames>
  <calcPr calcId="181029"/>
  <customWorkbookViews>
    <customWorkbookView name="Мамарахимов Ахроржон Халдаро - Личное представление" guid="{48BE52D0-43D0-475A-B540-76EDF03D897D}" mergeInterval="0" personalView="1" maximized="1" xWindow="-8" yWindow="-8" windowWidth="1936" windowHeight="1048" activeSheetId="1"/>
    <customWorkbookView name="Ибрагимов Нозимжон Ғофурович - Личное представление" guid="{695307FA-A9B4-4F58-B813-729A079F3ACC}" mergeInterval="0" personalView="1" maximized="1" xWindow="1912" yWindow="-8" windowWidth="1936" windowHeight="104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83" i="1" l="1"/>
  <c r="G81" i="1"/>
  <c r="F81" i="1"/>
  <c r="E128" i="1" l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9" i="1"/>
  <c r="E7" i="1"/>
  <c r="E157" i="1"/>
  <c r="E129" i="1" l="1"/>
  <c r="G52" i="1"/>
  <c r="E52" i="1" s="1"/>
  <c r="E82" i="1" s="1"/>
  <c r="G155" i="1"/>
  <c r="F155" i="1"/>
  <c r="H133" i="1"/>
  <c r="G133" i="1"/>
  <c r="F133" i="1"/>
  <c r="H129" i="1"/>
  <c r="G129" i="1"/>
  <c r="F129" i="1"/>
  <c r="G149" i="1"/>
  <c r="H166" i="1"/>
  <c r="G166" i="1"/>
  <c r="F166" i="1"/>
  <c r="E164" i="1"/>
  <c r="E163" i="1"/>
  <c r="E162" i="1"/>
  <c r="E161" i="1"/>
  <c r="E160" i="1"/>
  <c r="E159" i="1"/>
  <c r="H173" i="1"/>
  <c r="G173" i="1"/>
  <c r="F173" i="1"/>
  <c r="H10" i="1"/>
  <c r="G10" i="1"/>
  <c r="F10" i="1"/>
  <c r="H8" i="1"/>
  <c r="G8" i="1"/>
  <c r="F8" i="1"/>
  <c r="B7" i="1"/>
  <c r="E172" i="1"/>
  <c r="E173" i="1" s="1"/>
  <c r="E154" i="1"/>
  <c r="H175" i="1"/>
  <c r="H171" i="1"/>
  <c r="G171" i="1"/>
  <c r="F171" i="1"/>
  <c r="E170" i="1"/>
  <c r="E171" i="1" s="1"/>
  <c r="H155" i="1" l="1"/>
  <c r="G175" i="1"/>
  <c r="E155" i="1"/>
  <c r="E174" i="1"/>
  <c r="E175" i="1" s="1"/>
  <c r="F175" i="1"/>
  <c r="H6" i="1" l="1"/>
  <c r="G6" i="1"/>
  <c r="F6" i="1"/>
  <c r="E5" i="1"/>
  <c r="E6" i="1" s="1"/>
  <c r="H149" i="1" l="1"/>
  <c r="F149" i="1"/>
  <c r="E165" i="1" l="1"/>
  <c r="G153" i="1"/>
  <c r="F153" i="1"/>
  <c r="E10" i="1"/>
  <c r="E8" i="1"/>
  <c r="H153" i="1"/>
  <c r="E152" i="1"/>
  <c r="E151" i="1"/>
  <c r="E150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53" i="1" l="1"/>
  <c r="E149" i="1"/>
  <c r="H169" i="1"/>
  <c r="G169" i="1"/>
  <c r="F169" i="1"/>
  <c r="E168" i="1"/>
  <c r="E167" i="1"/>
  <c r="E169" i="1" l="1"/>
  <c r="H82" i="1"/>
  <c r="H176" i="1" s="1"/>
  <c r="G82" i="1"/>
  <c r="G176" i="1" s="1"/>
  <c r="F82" i="1"/>
  <c r="F176" i="1" s="1"/>
  <c r="E132" i="1"/>
  <c r="E131" i="1"/>
  <c r="E130" i="1"/>
  <c r="E158" i="1"/>
  <c r="E156" i="1"/>
  <c r="E133" i="1" l="1"/>
  <c r="E166" i="1"/>
  <c r="E176" i="1" s="1"/>
  <c r="B9" i="1"/>
  <c r="B11" i="1" s="1"/>
  <c r="B12" i="1" l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4" i="1" l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l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30" i="1" s="1"/>
  <c r="B131" i="1" s="1"/>
  <c r="B132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50" i="1" s="1"/>
  <c r="B151" i="1" s="1"/>
  <c r="B152" i="1" s="1"/>
  <c r="B154" i="1" l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7" i="1" s="1"/>
  <c r="B168" i="1" s="1"/>
  <c r="B170" i="1" s="1"/>
  <c r="B172" i="1" s="1"/>
</calcChain>
</file>

<file path=xl/sharedStrings.xml><?xml version="1.0" encoding="utf-8"?>
<sst xmlns="http://schemas.openxmlformats.org/spreadsheetml/2006/main" count="181" uniqueCount="181">
  <si>
    <t>Buxoro davlat universiteti</t>
  </si>
  <si>
    <t>Guliston davlat universiteti</t>
  </si>
  <si>
    <t>Jizzax politexnika instituti</t>
  </si>
  <si>
    <t>Qarshi davlat universiteti</t>
  </si>
  <si>
    <t>Toshkent kimyo-texnologiya instituti Shahrisabz filiali</t>
  </si>
  <si>
    <t>Qoraqalpoq davlat universiteti</t>
  </si>
  <si>
    <t>Nukus davlat pedagogika instituti</t>
  </si>
  <si>
    <t>Navoiy davlat pedagogika instituti</t>
  </si>
  <si>
    <t>Namangan davlat universiteti</t>
  </si>
  <si>
    <t>Samarqand davlat universiteti</t>
  </si>
  <si>
    <t>Samarqand davlat chet tillar instituti</t>
  </si>
  <si>
    <t>Samarqand iqtisodiyot va servis instituti</t>
  </si>
  <si>
    <t>Toshkent davlat iqtisodiyot universiteti Samarqand filiali</t>
  </si>
  <si>
    <t>Toshkent davlat texnika universiteti</t>
  </si>
  <si>
    <t>Toshkent davlat iqtisodiyot universiteti</t>
  </si>
  <si>
    <t>Toshkent moliya instituti</t>
  </si>
  <si>
    <t>Termiz davlat universiteti</t>
  </si>
  <si>
    <t>Urganch davlat universiteti</t>
  </si>
  <si>
    <t>Toshkent davlat texnika universiteti Olmaliq filiali</t>
  </si>
  <si>
    <t>Qoraqalpoq davlat universiteti akademik litseyi</t>
  </si>
  <si>
    <t>Nukus davlat pedagogika instituti akademik litseyi</t>
  </si>
  <si>
    <t>Buxoro muxandislik texnologiya instituti akademik litseyi</t>
  </si>
  <si>
    <t>Jizzax politexnika instituti akademik litseyi</t>
  </si>
  <si>
    <t>Jizzax davlat pedagogika instituti akademik litseyi</t>
  </si>
  <si>
    <t>Qarshi muhandislik iqtisodiyot instituti akademik litseyi</t>
  </si>
  <si>
    <t>Qarshi davlat universiteti akademik litseyi</t>
  </si>
  <si>
    <t>Navoiy davlat pedagogika instituti akademik litseyi</t>
  </si>
  <si>
    <t>Namangan davlat universiteti akademik litseyi</t>
  </si>
  <si>
    <t>Namangan muxandislik-qurilish instituti akademik litseyi</t>
  </si>
  <si>
    <t>Namangan muxandislik-texnologiya instituti akademik litseyi</t>
  </si>
  <si>
    <t>Samarqand davlat universiteti akademik litseyi</t>
  </si>
  <si>
    <t>Samarqand davlat chet tillari instituti akademik litseyi</t>
  </si>
  <si>
    <t>Samarqand davlat arxitektura qurilish instituti akademik litseyi</t>
  </si>
  <si>
    <t>Samarqand iqtisodiyot va servis instituti akademik litseyi</t>
  </si>
  <si>
    <t>Guliston davlat universiteti akademik litseyi</t>
  </si>
  <si>
    <t>Termiz davlat universiteti akademik litseyi</t>
  </si>
  <si>
    <t>Chirchiq davlat pedagogika instituti akademik litseyi</t>
  </si>
  <si>
    <t>Urganch davlat universiteti akademik litseyi</t>
  </si>
  <si>
    <t>Toshkent kimyo-texnologiyalari instituti akademik litseyi</t>
  </si>
  <si>
    <t>Toshkent arxitektura qurilish instituti akademik litseyi</t>
  </si>
  <si>
    <t>I.M.Gubkin nomli Rossiya davlat neft va gaz universiteti Toshkent shahridagi filiali akademik litseyi</t>
  </si>
  <si>
    <t>Toshkent davlat sharqshunoslik instituti akademik litseyi</t>
  </si>
  <si>
    <t>Islom Karimov nomidagi Toshkent davlat texnika universiteti akademik litseyi</t>
  </si>
  <si>
    <t>Qoraqalpoq davlat universiteti huzuridagi pedagog kadrlarni qayta tayyorlash va ularning malakasini oshirish mintaqaviy markazi</t>
  </si>
  <si>
    <t>Buxoro davlat universiteti huzuridagi pedagog kadrlarni qayta tayyorlash va ularning malakasini oshirish mintaqaviy markazi</t>
  </si>
  <si>
    <t>Samarqand davlat universiteti huzuridagi pedagog kadrlarni qayta tayyorlash va ularning malakasini oshirish mintaqaviy markazi</t>
  </si>
  <si>
    <t>Fargʼona davlat universiteti huzuridagi pedagog kadrlarni qayta tayyorlash va ularning malakasini oshirish mintaqaviy markazi</t>
  </si>
  <si>
    <t>Oʼzbekiston milliy universiteti huzuridagi pedagog kadrlarni qayta tayyorlash va ularning malakasini oshirish tarmoq (mintaqaviy) markazi</t>
  </si>
  <si>
    <t>Toshkent davlat iqtisodiyot universiteti huzuridagi pedagog kadrlarni qayta tayyorlash va ularning malakasini oshirish tarmoq markazi</t>
  </si>
  <si>
    <t>Toshkent davlat texnika universiteti huzuridagi pedagog kadrlarni qayta tayyorlash va ularning malakasini oshirish tarmoq markazi</t>
  </si>
  <si>
    <t>Toshkent arxitektura qurilish instituti huzuridagi pedagog kadrlarni qayta tayyorlash va ularning malakasini oshirish tarmoq markazi</t>
  </si>
  <si>
    <t>Toshkent toʼqimachilik va yengil sanoat instituti huzuridagi pedagog kadrlarni qayta tayyorlash va ularning malakasini oshirish tarmoq markazi</t>
  </si>
  <si>
    <t>Toshkent kimyo - texnologiya instituti huzuridagi pedagog kadrlarni qayta tayyorlash va ularning malakasini oshirish tarmoq markazi</t>
  </si>
  <si>
    <t>Toshkent davlat oʼzbek tili va adabiyoti universiteti huzuridagi pedagog kadrlarni qayta tayyorlash va ularning malakasini oshirish tarmoq markazi</t>
  </si>
  <si>
    <t>Toshkent irrigatsiya va qishloq xoʼjaligini mexanizatsiyalash muhandislari instituti huzuridagi pedagog kadrlarni qayta tayyorlash va ularning malakasini oshirish tarmoq markazi</t>
  </si>
  <si>
    <t>Navoiy Davlat konchilik va texnologiyalar universiteti akademik litseyi</t>
  </si>
  <si>
    <t>Andijon iqtisodiyot va qurilish instituti</t>
  </si>
  <si>
    <t>Andijon davlat pedagogika instituti</t>
  </si>
  <si>
    <t>Andijon davlat chet-tillar instituti</t>
  </si>
  <si>
    <t>Buxoro davlat pedagogika instituti</t>
  </si>
  <si>
    <t>Guliston davlat pedagogika instituti</t>
  </si>
  <si>
    <t>Nukus konchilik instituti</t>
  </si>
  <si>
    <t>Namangan davlat pedagogika instituti</t>
  </si>
  <si>
    <t>Samarqand davlat universitetining Kattaqo‘rg‘on filiali</t>
  </si>
  <si>
    <t>O‘zbekiston-Finlyandiya pedagogika instituti</t>
  </si>
  <si>
    <t>Samarqand davlat universitetining Urgut filiali</t>
  </si>
  <si>
    <t>«Toshkent irrigatsiya va qishloq xo‘jaligini mexanizatsiyalash muhandislari instituti» milliy tadqiqot universiteti</t>
  </si>
  <si>
    <t>Urganch davlat pedagogika instituti</t>
  </si>
  <si>
    <t>Toshkent davlat texnika universiteti Olmaliq filiali huzuridagi akademik litsey</t>
  </si>
  <si>
    <t>Qayta tayyorlash va malaka oshirish markazlari bo‘yicha jami</t>
  </si>
  <si>
    <t>Mendeleyev RKTU Toshkent filiali</t>
  </si>
  <si>
    <t>Astraxan davlat universitetining Toshkent viloyatidagi filiali</t>
  </si>
  <si>
    <t>Toshkent shahridagi Belarus-O‘zbekiston qo‘shma tarmoqlararo amaliy kvalifikatsiyalar instituti</t>
  </si>
  <si>
    <t>Afg'on fuqarolarini o‘qitish markazi</t>
  </si>
  <si>
    <t>Andijon davlat universiteti</t>
  </si>
  <si>
    <t>Andijon mashinasozlik instituti</t>
  </si>
  <si>
    <t>Buxoro muxandislik-texnologiya instituti</t>
  </si>
  <si>
    <t>Buxoro tabiiy resurslarni boshqarish instituti</t>
  </si>
  <si>
    <t>Toshkent kimyo texnologiya instituti Yangiyer filiali</t>
  </si>
  <si>
    <t>Jizzax davlat pedagogika universiteti</t>
  </si>
  <si>
    <t>O‘zbekiston milliy universiteti Jizzax filiali</t>
  </si>
  <si>
    <t>Jizzax shahridagi Qozon Federal universiteti filiali</t>
  </si>
  <si>
    <t>Qarshi muxandislik iqtisodiyot instituti</t>
  </si>
  <si>
    <t>Shahrisabz davlat pedagogika instituti</t>
  </si>
  <si>
    <t>Qarshi irrigatsiya va agrotexnologiyalar instituti</t>
  </si>
  <si>
    <t>Navoiy davlat konchilik universiteti</t>
  </si>
  <si>
    <t>Namangan muxandislik-texnologiya instituti</t>
  </si>
  <si>
    <t>Namangan davlat chet-tillar instituti</t>
  </si>
  <si>
    <t>Samarqand davlat arxitektura-qurilish universiteti</t>
  </si>
  <si>
    <t>O‘zbekiston Milliy universiteti</t>
  </si>
  <si>
    <t>Toshkent to‘qimachilik va yengil sanoat instituti</t>
  </si>
  <si>
    <t>O‘zbekiston davlat jahon tillari universiteti</t>
  </si>
  <si>
    <t>Toshkent arxitektura qurilish universiteti</t>
  </si>
  <si>
    <t>Toshkent kimyo texnologiya instituti</t>
  </si>
  <si>
    <t>Toshkent davlat sharqshunoslik universiteti</t>
  </si>
  <si>
    <t>Toshkent davlat o‘zbek tili va adabiyoti universiteti</t>
  </si>
  <si>
    <t>O‘zbekiston jurnalistika va ommaviy kommunikatsiyalar universiteti</t>
  </si>
  <si>
    <t>Termiz davlat pedagogika instituti</t>
  </si>
  <si>
    <t>Termiz muhandislik-texnologiya instituti</t>
  </si>
  <si>
    <t>Samarqand davlat universitetining Denov tadbirkorlik va pedagogika instituti</t>
  </si>
  <si>
    <t>Farg‘ona davlat universiteti</t>
  </si>
  <si>
    <t>Farg‘ona politexnika instituti</t>
  </si>
  <si>
    <t xml:space="preserve">Qo‘qon davlat pedagogika instituti </t>
  </si>
  <si>
    <t>Toshkent davlat texnika universiteti Qo‘qon filiali</t>
  </si>
  <si>
    <t>M.V.Lomonosov nomidagi MDU Toshkent shahridagi filiali</t>
  </si>
  <si>
    <t>I.M.Gubkin nomidagi RDNGU Toshkent shahri filiali</t>
  </si>
  <si>
    <t>Chirchiq davlat pedagogika universiteti</t>
  </si>
  <si>
    <t>«Milliy texnologik tadqiqotlar universiteti «MISiS»ning Olmaliq shahridagi filiali</t>
  </si>
  <si>
    <t xml:space="preserve">Toshkent shahridagi "MEI" milliy tadqiqot universiteti oliy talim muassasasining filiali </t>
  </si>
  <si>
    <t>Andijon davlat universiteti akademik litseyi</t>
  </si>
  <si>
    <t>Andijon mashinasozlik instituti akademik litseyi</t>
  </si>
  <si>
    <t>Buxoro davlat universiteti Qorako‘l akademik litseyi</t>
  </si>
  <si>
    <t>Toshkent irrigatsiya va qishloq xo‘jaligini mexanizatsiyalash muhandislari instituti Qarshi filiali akademik litseyi</t>
  </si>
  <si>
    <t>Termiz muxandislik texnologiyalar instituti akademik litsey</t>
  </si>
  <si>
    <t>Farg‘ona politexnika instituti akademik litseyi</t>
  </si>
  <si>
    <t>Farg‘ona davlat universiteti akademik litseyi</t>
  </si>
  <si>
    <t>Qo‘qon davlat pedagogika instituti akademik litseyi</t>
  </si>
  <si>
    <t>O‘zbekiston Milliy universiteti S.X. Sirojiddinov nomli akademik litseyi</t>
  </si>
  <si>
    <t>Toshkent davlat o‘zbek tili va adabiyoti universiteti akademik litsey</t>
  </si>
  <si>
    <t>Toshkent to‘qimachilik va yengil sanoat instituti akademik litseyi</t>
  </si>
  <si>
    <t>O‘zbekiston davlat jahon tillari universiteti akademik litseyi</t>
  </si>
  <si>
    <t>Guliston davlat pedagogika institutining akademik litseyi</t>
  </si>
  <si>
    <t>Andijon davlat pedagogika institutining akademik litseyi</t>
  </si>
  <si>
    <t>Namangan davlat pedagogika institutining akademik litseyi</t>
  </si>
  <si>
    <t>O‘zbekiston-Finlandiya pedagogika institutining akademik litseyi</t>
  </si>
  <si>
    <t>Buxoro davlat pedagogika institutining akademik litseyi</t>
  </si>
  <si>
    <t>Urganch davlat pedagogika institutining akademik litseyi</t>
  </si>
  <si>
    <t>Shahrisabz davlat pedagogika institutining akademik litseyi</t>
  </si>
  <si>
    <t xml:space="preserve">O‘zbekiston milliy universiteti huzuridagi biofizika va biokimyo instituti  </t>
  </si>
  <si>
    <t>TDIU huzuridagi "O‘zbekiston iqtisodiyotini rivojlantirishning ilmiy asoslari va muammolari" ITM</t>
  </si>
  <si>
    <t>Samarqand davlat universiteti ilmiy tadqiqot majmuasi</t>
  </si>
  <si>
    <t>TDTU huzuridagi O‘zbekiston - Yaponiya yoshlari innovatsion markazi</t>
  </si>
  <si>
    <t>Urganch davlat universiteti huzuridagi fizika-matematika va informatika fanlariga ixtisoslashtirilgan maktab</t>
  </si>
  <si>
    <t>Toshkent irrigatsiya va qishloq xo‘jaligini mexanizatsiyalash muhandislari instituti huzuridagi aniq fanlarga ixtisoslashtirilgan maktab</t>
  </si>
  <si>
    <t>Samarqand davlat universiteti huzuridagi aniq fanlarga ixtisoslashtirilgan maktab</t>
  </si>
  <si>
    <t>Oliy taʼlim, fan innovasiyalar vazirligi bo‘yicha hammasi</t>
  </si>
  <si>
    <t>Oliy taʼlim muassasalar xuzuridagi Ixtisoslashtirilgan maktablar jami</t>
  </si>
  <si>
    <t>Oliy atestatsiya komissiyasi</t>
  </si>
  <si>
    <t>Oliy ta’lim tizimi kadrlarini qayta tayyorlash va malakasini oshirish instituti</t>
  </si>
  <si>
    <t>Professional ta’limni rivojlantirish instituti</t>
  </si>
  <si>
    <t>Oliy ta’limni rivojlantirish tadqiqotlari markazi</t>
  </si>
  <si>
    <t>Talaba va o‘quvchilarning ijtimoiy faolligini oshirish markazi</t>
  </si>
  <si>
    <t>Oliy va professional ta’lim muassasalari moddiy-texnik bazasini mustahkamlash markazi</t>
  </si>
  <si>
    <t>Oliy taʼlim, fan innovasiyalar vazirligi huzuridagi yordamchi markazlar jami</t>
  </si>
  <si>
    <t>Bilim va malakalarni baholash agentligi</t>
  </si>
  <si>
    <t>Innovatsion rivojlanish agentligi</t>
  </si>
  <si>
    <t>Jami xarajatlar</t>
  </si>
  <si>
    <t>I-guruh
Ish haqi va unga tenglashtiruvchi (jumladan, stipendiya to‘lovlari) to‘lovlar miqdori</t>
  </si>
  <si>
    <t>Namangan to‘qimachilik sanoati instituti</t>
  </si>
  <si>
    <t>7094-100-350 - Oliy taʼlim muassasalari bo‘yicha jami</t>
  </si>
  <si>
    <t>Oliy ta'lim, fan va innovasiyalar vazirligi markaziy apparati</t>
  </si>
  <si>
    <t>7092-500-350 - OTMlar qoshidagi akademik litseylar bo‘yicha jami</t>
  </si>
  <si>
    <t>Termiz davlat pedagogika institutining akademik litseyi</t>
  </si>
  <si>
    <t>Ilm-fanni moliyalashtirish va innovatsiyalarni qo‘llab-quvvatlash jamg‘armasi</t>
  </si>
  <si>
    <t>Boshqa moliya organlari tomonidan taqsimlanadigan mablag‘lar jami</t>
  </si>
  <si>
    <t>Oliy ta'lim, fan va innovasiyalar vazirligining markazlari jami</t>
  </si>
  <si>
    <t>Oliy ta'lim, fan va innovasiyalar vazirligining markazlashgan mablag'lari (professional ta'lim) jami</t>
  </si>
  <si>
    <t>T/r</t>
  </si>
  <si>
    <t>№</t>
  </si>
  <si>
    <t>Oliy taʼlim, fan va innovatsiyalar vazirligi huzuridagi Ilg‘or texlogiyalar markazi</t>
  </si>
  <si>
    <t>7096-300-045 Bilim va malakalarni baholash agentligi jami</t>
  </si>
  <si>
    <t>7014-301-254 - Innovatsion rivojlanish agentligi jami</t>
  </si>
  <si>
    <t>IV-guruh
Boshqa xarajatlar</t>
  </si>
  <si>
    <t>"FAN VA TARAQQIYOT davlat unitar korxonasi"</t>
  </si>
  <si>
    <t>Namangan muxandislik-qurilish instituti</t>
  </si>
  <si>
    <t>Innovatsiyalarni joriy qilish va texnologiyalar transferi milliy ofisi</t>
  </si>
  <si>
    <t>TIQXMMI huzuridagi Fundamental va amaliy tadqiqotlar institutini</t>
  </si>
  <si>
    <t xml:space="preserve">O‘zbekiston milliy universiteti huzuridagi Yarimo‘tkazgichlar ilmiy-tadqiqot instituti </t>
  </si>
  <si>
    <t>O‘zbekiston milliy universiteti huzuridagi Nanotexnologiyalarni rivojlantirish markazi</t>
  </si>
  <si>
    <t>O‘zbekiston milliy universiteti noyob ilmiy ob'ekti</t>
  </si>
  <si>
    <t>ming so'mda</t>
  </si>
  <si>
    <t>Katta ilmiy va investitsion loyihalarni ekspertizadan o‘tkazish xarajati</t>
  </si>
  <si>
    <t>Katta ilmiy va investitsion loyihalarni ekspertizadan o‘tkazish xarajati jami</t>
  </si>
  <si>
    <r>
      <t xml:space="preserve">Oliy ta'lim, fan va innovasiyalar vazirligining markazlashgan mablag'lari 
</t>
    </r>
    <r>
      <rPr>
        <i/>
        <sz val="12"/>
        <rFont val="Times New Roman"/>
        <family val="1"/>
        <charset val="204"/>
      </rPr>
      <t>(professional ta'lim - Diplom va adabiyotlar)</t>
    </r>
  </si>
  <si>
    <t>Ilm-fanni moliyalashtirish va innovatsiyalarni qo‘llab-quvvatlash jamg‘armasi bo‘yicha jami</t>
  </si>
  <si>
    <t>Oliy ta’lim muassasalarining ilmiy-tadqiqot institutlari, markazlari va noyob ilmiy obektlar bo‘yicha jami</t>
  </si>
  <si>
    <t>II-guruh
Yagona ijtimoiy soliq va sug‘urta</t>
  </si>
  <si>
    <t>2024-yil 1-chorak uchun O‘zbekiston Respublikasi Oliy ta'lim, fan va innovasiyalar vazirligiga byudjetdan ajratilgan mablag‘larning chegaralangan miqdorining o‘z tasarrufidagi budjet tashkilotlari kesimida taqsimoti to‘g‘risida ma'lumot</t>
  </si>
  <si>
    <t>7098-100-350 - Oliy ta'lim, fan va innovasiyalar vazirligi markaziy apparati jami</t>
  </si>
  <si>
    <t>Qayta taqsimlanadigan mablag‘lar</t>
  </si>
  <si>
    <t>Budjet tashkilotlarining nomlanishi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</si>
</sst>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₽_-;\-* #,##0.00\ _₽_-;_-* &quot;-&quot;??\ _₽_-;_-@_-"/>
    <numFmt numFmtId="165" formatCode="#,##0.0_ ;[Red]\-#,##0.0\ "/>
  </numFmts>
  <fonts count="11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B7E1C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73">
    <xf numFmtId="0" fontId="0" fillId="0" borderId="0" xfId="0"/>
    <xf numFmtId="0" fontId="5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 vertical="center"/>
    </xf>
    <xf numFmtId="0" fontId="5" fillId="0" borderId="1" xfId="0" applyFont="1" applyBorder="1"/>
    <xf numFmtId="0" fontId="6" fillId="0" borderId="0" xfId="0" applyFont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5" fontId="6" fillId="4" borderId="1" xfId="0" applyNumberFormat="1" applyFont="1" applyFill="1" applyBorder="1" applyAlignment="1">
      <alignment horizontal="center" vertical="center" wrapText="1"/>
    </xf>
    <xf numFmtId="165" fontId="6" fillId="4" borderId="3" xfId="0" applyNumberFormat="1" applyFont="1" applyFill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 wrapText="1"/>
    </xf>
    <xf numFmtId="165" fontId="5" fillId="0" borderId="3" xfId="2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165" fontId="5" fillId="0" borderId="3" xfId="0" applyNumberFormat="1" applyFont="1" applyBorder="1" applyAlignment="1">
      <alignment horizontal="center" vertical="center" wrapText="1"/>
    </xf>
    <xf numFmtId="165" fontId="6" fillId="4" borderId="1" xfId="2" applyNumberFormat="1" applyFont="1" applyFill="1" applyBorder="1" applyAlignment="1">
      <alignment horizontal="center" vertical="center"/>
    </xf>
    <xf numFmtId="165" fontId="6" fillId="4" borderId="3" xfId="2" applyNumberFormat="1" applyFont="1" applyFill="1" applyBorder="1" applyAlignment="1">
      <alignment horizontal="center" vertical="center"/>
    </xf>
    <xf numFmtId="165" fontId="6" fillId="4" borderId="1" xfId="2" applyNumberFormat="1" applyFont="1" applyFill="1" applyBorder="1" applyAlignment="1">
      <alignment horizontal="center" vertical="center" wrapText="1"/>
    </xf>
    <xf numFmtId="165" fontId="6" fillId="4" borderId="3" xfId="2" applyNumberFormat="1" applyFont="1" applyFill="1" applyBorder="1" applyAlignment="1">
      <alignment horizontal="center" vertical="center" wrapText="1"/>
    </xf>
    <xf numFmtId="165" fontId="6" fillId="3" borderId="1" xfId="2" applyNumberFormat="1" applyFont="1" applyFill="1" applyBorder="1" applyAlignment="1">
      <alignment horizontal="center" vertical="center" wrapText="1"/>
    </xf>
    <xf numFmtId="164" fontId="5" fillId="0" borderId="0" xfId="0" applyNumberFormat="1" applyFont="1"/>
    <xf numFmtId="164" fontId="7" fillId="0" borderId="0" xfId="0" applyNumberFormat="1" applyFont="1"/>
    <xf numFmtId="164" fontId="6" fillId="0" borderId="0" xfId="0" applyNumberFormat="1" applyFont="1"/>
    <xf numFmtId="164" fontId="0" fillId="0" borderId="0" xfId="0" applyNumberFormat="1"/>
    <xf numFmtId="0" fontId="5" fillId="0" borderId="0" xfId="0" applyFont="1" applyAlignment="1">
      <alignment horizontal="center" vertical="center" wrapText="1" shrinkToFit="1"/>
    </xf>
    <xf numFmtId="0" fontId="7" fillId="0" borderId="0" xfId="0" applyFont="1" applyAlignment="1">
      <alignment horizontal="center" vertical="center" wrapText="1" shrinkToFit="1"/>
    </xf>
    <xf numFmtId="0" fontId="6" fillId="4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3" fillId="4" borderId="2" xfId="0" applyFont="1" applyFill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2" fillId="4" borderId="2" xfId="0" applyFont="1" applyFill="1" applyBorder="1" applyAlignment="1">
      <alignment horizontal="center" vertical="center" wrapText="1" shrinkToFit="1"/>
    </xf>
    <xf numFmtId="0" fontId="5" fillId="4" borderId="2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left" vertical="center"/>
    </xf>
    <xf numFmtId="165" fontId="6" fillId="0" borderId="0" xfId="0" applyNumberFormat="1" applyFont="1" applyAlignment="1">
      <alignment horizontal="center" vertical="center"/>
    </xf>
    <xf numFmtId="165" fontId="2" fillId="0" borderId="1" xfId="2" applyNumberFormat="1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65" fontId="6" fillId="0" borderId="10" xfId="2" applyNumberFormat="1" applyFont="1" applyBorder="1" applyAlignment="1">
      <alignment horizontal="center" vertical="center" wrapText="1"/>
    </xf>
    <xf numFmtId="165" fontId="6" fillId="0" borderId="11" xfId="2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 wrapText="1" shrinkToFit="1"/>
    </xf>
    <xf numFmtId="0" fontId="2" fillId="0" borderId="1" xfId="0" applyFont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2" fillId="4" borderId="1" xfId="0" applyFont="1" applyFill="1" applyBorder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3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wrapText="1"/>
    </xf>
    <xf numFmtId="165" fontId="6" fillId="0" borderId="13" xfId="0" applyNumberFormat="1" applyFont="1" applyBorder="1" applyAlignment="1">
      <alignment horizontal="center" vertical="center" wrapText="1"/>
    </xf>
    <xf numFmtId="165" fontId="5" fillId="0" borderId="13" xfId="0" applyNumberFormat="1" applyFont="1" applyBorder="1" applyAlignment="1">
      <alignment horizontal="center" vertical="center" wrapText="1"/>
    </xf>
    <xf numFmtId="165" fontId="5" fillId="0" borderId="14" xfId="0" applyNumberFormat="1" applyFont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 shrinkToFit="1"/>
    </xf>
    <xf numFmtId="0" fontId="3" fillId="4" borderId="16" xfId="0" applyFont="1" applyFill="1" applyBorder="1" applyAlignment="1">
      <alignment horizontal="center" vertical="center" wrapText="1" shrinkToFit="1"/>
    </xf>
    <xf numFmtId="0" fontId="3" fillId="4" borderId="16" xfId="0" applyFont="1" applyFill="1" applyBorder="1" applyAlignment="1">
      <alignment vertical="center" wrapText="1"/>
    </xf>
    <xf numFmtId="165" fontId="6" fillId="4" borderId="16" xfId="2" applyNumberFormat="1" applyFont="1" applyFill="1" applyBorder="1" applyAlignment="1">
      <alignment horizontal="center" vertical="center" wrapText="1"/>
    </xf>
    <xf numFmtId="165" fontId="6" fillId="4" borderId="17" xfId="2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7"/>
  <sheetViews>
    <sheetView tabSelected="1"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D17" sqref="D17"/>
    </sheetView>
  </sheetViews>
  <sheetFormatPr defaultRowHeight="15.75" x14ac:dyDescent="0.25"/>
  <cols>
    <col min="1" max="1" width="0.5703125" style="1" customWidth="1"/>
    <col min="2" max="3" width="5.7109375" style="35" customWidth="1"/>
    <col min="4" max="4" width="81.7109375" style="1" customWidth="1"/>
    <col min="5" max="5" width="21.7109375" style="11" customWidth="1"/>
    <col min="6" max="6" width="20.140625" style="9" customWidth="1"/>
    <col min="7" max="7" width="18.85546875" style="9" customWidth="1"/>
    <col min="8" max="8" width="20" style="9" customWidth="1"/>
    <col min="9" max="9" width="19.42578125" style="31" customWidth="1"/>
    <col min="10" max="10" width="20.5703125" style="1" customWidth="1"/>
    <col min="11" max="16384" width="9.140625" style="1"/>
  </cols>
  <sheetData>
    <row r="1" spans="1:9" ht="19.5" customHeight="1" x14ac:dyDescent="0.25">
      <c r="B1" s="69" t="s">
        <v>177</v>
      </c>
      <c r="C1" s="69"/>
      <c r="D1" s="69"/>
      <c r="E1" s="69"/>
      <c r="F1" s="69"/>
      <c r="G1" s="69"/>
      <c r="H1" s="69"/>
    </row>
    <row r="2" spans="1:9" ht="19.5" customHeight="1" x14ac:dyDescent="0.25">
      <c r="B2" s="69"/>
      <c r="C2" s="69"/>
      <c r="D2" s="69"/>
      <c r="E2" s="69"/>
      <c r="F2" s="69"/>
      <c r="G2" s="69"/>
      <c r="H2" s="69"/>
    </row>
    <row r="3" spans="1:9" s="8" customFormat="1" ht="16.5" thickBot="1" x14ac:dyDescent="0.3">
      <c r="B3" s="36"/>
      <c r="C3" s="36"/>
      <c r="E3" s="17"/>
      <c r="F3" s="16"/>
      <c r="G3" s="16"/>
      <c r="H3" s="16" t="s">
        <v>170</v>
      </c>
      <c r="I3" s="32"/>
    </row>
    <row r="4" spans="1:9" ht="111" thickBot="1" x14ac:dyDescent="0.3">
      <c r="B4" s="46" t="s">
        <v>158</v>
      </c>
      <c r="C4" s="47" t="s">
        <v>157</v>
      </c>
      <c r="D4" s="48" t="s">
        <v>180</v>
      </c>
      <c r="E4" s="48" t="s">
        <v>146</v>
      </c>
      <c r="F4" s="48" t="s">
        <v>147</v>
      </c>
      <c r="G4" s="48" t="s">
        <v>176</v>
      </c>
      <c r="H4" s="49" t="s">
        <v>162</v>
      </c>
    </row>
    <row r="5" spans="1:9" x14ac:dyDescent="0.25">
      <c r="A5" s="9"/>
      <c r="B5" s="58">
        <v>1</v>
      </c>
      <c r="C5" s="59">
        <v>1</v>
      </c>
      <c r="D5" s="60" t="s">
        <v>150</v>
      </c>
      <c r="E5" s="61">
        <f t="shared" ref="E5" si="0">+F5+G5+H5</f>
        <v>2981599</v>
      </c>
      <c r="F5" s="62">
        <v>2054630</v>
      </c>
      <c r="G5" s="62">
        <v>482202</v>
      </c>
      <c r="H5" s="63">
        <v>444767</v>
      </c>
    </row>
    <row r="6" spans="1:9" s="7" customFormat="1" ht="21" customHeight="1" x14ac:dyDescent="0.25">
      <c r="A6" s="11"/>
      <c r="B6" s="37"/>
      <c r="C6" s="53"/>
      <c r="D6" s="43" t="s">
        <v>178</v>
      </c>
      <c r="E6" s="18">
        <f>+E5</f>
        <v>2981599</v>
      </c>
      <c r="F6" s="18">
        <f>+F5</f>
        <v>2054630</v>
      </c>
      <c r="G6" s="18">
        <f t="shared" ref="G6:H6" si="1">+G5</f>
        <v>482202</v>
      </c>
      <c r="H6" s="19">
        <f t="shared" si="1"/>
        <v>444767</v>
      </c>
      <c r="I6" s="33"/>
    </row>
    <row r="7" spans="1:9" x14ac:dyDescent="0.25">
      <c r="B7" s="38">
        <f>+B5+1</f>
        <v>2</v>
      </c>
      <c r="C7" s="54">
        <v>1</v>
      </c>
      <c r="D7" s="4" t="s">
        <v>144</v>
      </c>
      <c r="E7" s="20">
        <f>+F7+G7+H7</f>
        <v>2028682</v>
      </c>
      <c r="F7" s="21">
        <v>1138965</v>
      </c>
      <c r="G7" s="21">
        <v>282565</v>
      </c>
      <c r="H7" s="22">
        <v>607152</v>
      </c>
    </row>
    <row r="8" spans="1:9" ht="21" customHeight="1" x14ac:dyDescent="0.25">
      <c r="B8" s="39"/>
      <c r="C8" s="55"/>
      <c r="D8" s="15" t="s">
        <v>160</v>
      </c>
      <c r="E8" s="18">
        <f>+E7</f>
        <v>2028682</v>
      </c>
      <c r="F8" s="18">
        <f>+F7</f>
        <v>1138965</v>
      </c>
      <c r="G8" s="18">
        <f t="shared" ref="G8" si="2">+G7</f>
        <v>282565</v>
      </c>
      <c r="H8" s="19">
        <f t="shared" ref="H8" si="3">+H7</f>
        <v>607152</v>
      </c>
    </row>
    <row r="9" spans="1:9" x14ac:dyDescent="0.25">
      <c r="B9" s="38">
        <f>+B7+1</f>
        <v>3</v>
      </c>
      <c r="C9" s="54">
        <v>1</v>
      </c>
      <c r="D9" s="4" t="s">
        <v>145</v>
      </c>
      <c r="E9" s="20">
        <f>+F9+G9+H9</f>
        <v>1727120</v>
      </c>
      <c r="F9" s="21">
        <v>854055</v>
      </c>
      <c r="G9" s="21">
        <v>210655</v>
      </c>
      <c r="H9" s="22">
        <v>662410</v>
      </c>
    </row>
    <row r="10" spans="1:9" ht="21" customHeight="1" x14ac:dyDescent="0.25">
      <c r="B10" s="39"/>
      <c r="C10" s="55"/>
      <c r="D10" s="15" t="s">
        <v>161</v>
      </c>
      <c r="E10" s="18">
        <f>+E9</f>
        <v>1727120</v>
      </c>
      <c r="F10" s="18">
        <f>+F9</f>
        <v>854055</v>
      </c>
      <c r="G10" s="18">
        <f t="shared" ref="G10" si="4">+G9</f>
        <v>210655</v>
      </c>
      <c r="H10" s="19">
        <f t="shared" ref="H10" si="5">+H9</f>
        <v>662410</v>
      </c>
    </row>
    <row r="11" spans="1:9" x14ac:dyDescent="0.25">
      <c r="B11" s="38">
        <f>+B9+1</f>
        <v>4</v>
      </c>
      <c r="C11" s="52">
        <v>1</v>
      </c>
      <c r="D11" s="2" t="s">
        <v>74</v>
      </c>
      <c r="E11" s="23">
        <f>+F11+G11+H11</f>
        <v>15753377</v>
      </c>
      <c r="F11" s="24">
        <v>11325202</v>
      </c>
      <c r="G11" s="24">
        <v>288600</v>
      </c>
      <c r="H11" s="25">
        <v>4139575</v>
      </c>
    </row>
    <row r="12" spans="1:9" x14ac:dyDescent="0.25">
      <c r="B12" s="40">
        <f>+B11+1</f>
        <v>5</v>
      </c>
      <c r="C12" s="52">
        <v>2</v>
      </c>
      <c r="D12" s="2" t="s">
        <v>75</v>
      </c>
      <c r="E12" s="23">
        <f t="shared" ref="E12:E75" si="6">+F12+G12+H12</f>
        <v>15604875</v>
      </c>
      <c r="F12" s="24">
        <v>6880000</v>
      </c>
      <c r="G12" s="24">
        <v>160800</v>
      </c>
      <c r="H12" s="25">
        <v>8564075</v>
      </c>
    </row>
    <row r="13" spans="1:9" x14ac:dyDescent="0.25">
      <c r="B13" s="40">
        <f t="shared" ref="B13:B76" si="7">+B12+1</f>
        <v>6</v>
      </c>
      <c r="C13" s="52">
        <v>3</v>
      </c>
      <c r="D13" s="2" t="s">
        <v>56</v>
      </c>
      <c r="E13" s="23">
        <f t="shared" si="6"/>
        <v>2195109</v>
      </c>
      <c r="F13" s="24">
        <v>1687321</v>
      </c>
      <c r="G13" s="24">
        <v>301216</v>
      </c>
      <c r="H13" s="25">
        <v>206572</v>
      </c>
    </row>
    <row r="14" spans="1:9" x14ac:dyDescent="0.25">
      <c r="B14" s="40">
        <f t="shared" si="7"/>
        <v>7</v>
      </c>
      <c r="C14" s="52">
        <v>4</v>
      </c>
      <c r="D14" s="3" t="s">
        <v>57</v>
      </c>
      <c r="E14" s="23">
        <f t="shared" si="6"/>
        <v>7169503</v>
      </c>
      <c r="F14" s="24">
        <v>5963967</v>
      </c>
      <c r="G14" s="24">
        <v>643691</v>
      </c>
      <c r="H14" s="25">
        <v>561845</v>
      </c>
    </row>
    <row r="15" spans="1:9" x14ac:dyDescent="0.25">
      <c r="B15" s="40">
        <f t="shared" si="7"/>
        <v>8</v>
      </c>
      <c r="C15" s="52">
        <v>5</v>
      </c>
      <c r="D15" s="3" t="s">
        <v>58</v>
      </c>
      <c r="E15" s="23">
        <f t="shared" si="6"/>
        <v>8405443</v>
      </c>
      <c r="F15" s="24">
        <v>7117234</v>
      </c>
      <c r="G15" s="24">
        <v>1190009</v>
      </c>
      <c r="H15" s="25">
        <v>98200</v>
      </c>
    </row>
    <row r="16" spans="1:9" x14ac:dyDescent="0.25">
      <c r="B16" s="40">
        <f t="shared" si="7"/>
        <v>9</v>
      </c>
      <c r="C16" s="52">
        <v>6</v>
      </c>
      <c r="D16" s="2" t="s">
        <v>0</v>
      </c>
      <c r="E16" s="23">
        <f t="shared" si="6"/>
        <v>28788345</v>
      </c>
      <c r="F16" s="24">
        <v>17270000</v>
      </c>
      <c r="G16" s="24">
        <v>608400</v>
      </c>
      <c r="H16" s="25">
        <v>10909945</v>
      </c>
    </row>
    <row r="17" spans="2:8" x14ac:dyDescent="0.25">
      <c r="B17" s="40">
        <f t="shared" si="7"/>
        <v>10</v>
      </c>
      <c r="C17" s="52">
        <v>7</v>
      </c>
      <c r="D17" s="2" t="s">
        <v>76</v>
      </c>
      <c r="E17" s="23">
        <f t="shared" si="6"/>
        <v>18009114</v>
      </c>
      <c r="F17" s="24">
        <v>15412285</v>
      </c>
      <c r="G17" s="24">
        <v>2026821</v>
      </c>
      <c r="H17" s="25">
        <v>570008</v>
      </c>
    </row>
    <row r="18" spans="2:8" x14ac:dyDescent="0.25">
      <c r="B18" s="40">
        <f t="shared" si="7"/>
        <v>11</v>
      </c>
      <c r="C18" s="52">
        <v>8</v>
      </c>
      <c r="D18" s="2" t="s">
        <v>77</v>
      </c>
      <c r="E18" s="23">
        <f t="shared" si="6"/>
        <v>13471198</v>
      </c>
      <c r="F18" s="24">
        <v>8107549</v>
      </c>
      <c r="G18" s="24">
        <v>1215049</v>
      </c>
      <c r="H18" s="25">
        <v>4148600</v>
      </c>
    </row>
    <row r="19" spans="2:8" x14ac:dyDescent="0.25">
      <c r="B19" s="40">
        <f t="shared" si="7"/>
        <v>12</v>
      </c>
      <c r="C19" s="52">
        <v>9</v>
      </c>
      <c r="D19" s="2" t="s">
        <v>59</v>
      </c>
      <c r="E19" s="23">
        <f t="shared" si="6"/>
        <v>20206548</v>
      </c>
      <c r="F19" s="24">
        <v>16742295</v>
      </c>
      <c r="G19" s="24">
        <v>2760574</v>
      </c>
      <c r="H19" s="25">
        <v>703679</v>
      </c>
    </row>
    <row r="20" spans="2:8" x14ac:dyDescent="0.25">
      <c r="B20" s="40">
        <f t="shared" si="7"/>
        <v>13</v>
      </c>
      <c r="C20" s="52">
        <v>10</v>
      </c>
      <c r="D20" s="2" t="s">
        <v>1</v>
      </c>
      <c r="E20" s="23">
        <f t="shared" si="6"/>
        <v>16747051</v>
      </c>
      <c r="F20" s="24">
        <v>11207778</v>
      </c>
      <c r="G20" s="24">
        <v>226800</v>
      </c>
      <c r="H20" s="25">
        <v>5312473</v>
      </c>
    </row>
    <row r="21" spans="2:8" x14ac:dyDescent="0.25">
      <c r="B21" s="40">
        <f t="shared" si="7"/>
        <v>14</v>
      </c>
      <c r="C21" s="52">
        <v>11</v>
      </c>
      <c r="D21" s="2" t="s">
        <v>78</v>
      </c>
      <c r="E21" s="23">
        <f t="shared" si="6"/>
        <v>6368467</v>
      </c>
      <c r="F21" s="24">
        <v>2640794</v>
      </c>
      <c r="G21" s="24">
        <v>477397</v>
      </c>
      <c r="H21" s="25">
        <v>3250276</v>
      </c>
    </row>
    <row r="22" spans="2:8" x14ac:dyDescent="0.25">
      <c r="B22" s="40">
        <f t="shared" si="7"/>
        <v>15</v>
      </c>
      <c r="C22" s="52">
        <v>12</v>
      </c>
      <c r="D22" s="2" t="s">
        <v>60</v>
      </c>
      <c r="E22" s="23">
        <f t="shared" si="6"/>
        <v>5510163</v>
      </c>
      <c r="F22" s="24">
        <v>4341522</v>
      </c>
      <c r="G22" s="24">
        <v>746633</v>
      </c>
      <c r="H22" s="25">
        <v>422008</v>
      </c>
    </row>
    <row r="23" spans="2:8" x14ac:dyDescent="0.25">
      <c r="B23" s="40">
        <f t="shared" si="7"/>
        <v>16</v>
      </c>
      <c r="C23" s="52">
        <v>13</v>
      </c>
      <c r="D23" s="2" t="s">
        <v>2</v>
      </c>
      <c r="E23" s="23">
        <f t="shared" si="6"/>
        <v>16964511</v>
      </c>
      <c r="F23" s="24">
        <v>12992066</v>
      </c>
      <c r="G23" s="24">
        <v>2022183</v>
      </c>
      <c r="H23" s="25">
        <v>1950262</v>
      </c>
    </row>
    <row r="24" spans="2:8" x14ac:dyDescent="0.25">
      <c r="B24" s="40">
        <f t="shared" si="7"/>
        <v>17</v>
      </c>
      <c r="C24" s="52">
        <v>14</v>
      </c>
      <c r="D24" s="2" t="s">
        <v>79</v>
      </c>
      <c r="E24" s="23">
        <f t="shared" si="6"/>
        <v>20709590</v>
      </c>
      <c r="F24" s="24">
        <v>16863131</v>
      </c>
      <c r="G24" s="24">
        <v>2353282</v>
      </c>
      <c r="H24" s="25">
        <v>1493177</v>
      </c>
    </row>
    <row r="25" spans="2:8" x14ac:dyDescent="0.25">
      <c r="B25" s="40">
        <f t="shared" si="7"/>
        <v>18</v>
      </c>
      <c r="C25" s="52">
        <v>15</v>
      </c>
      <c r="D25" s="2" t="s">
        <v>80</v>
      </c>
      <c r="E25" s="23">
        <f t="shared" si="6"/>
        <v>5762681</v>
      </c>
      <c r="F25" s="24">
        <v>4659789</v>
      </c>
      <c r="G25" s="24">
        <v>717934</v>
      </c>
      <c r="H25" s="25">
        <v>384958</v>
      </c>
    </row>
    <row r="26" spans="2:8" x14ac:dyDescent="0.25">
      <c r="B26" s="40">
        <f t="shared" si="7"/>
        <v>19</v>
      </c>
      <c r="C26" s="52">
        <v>16</v>
      </c>
      <c r="D26" s="2" t="s">
        <v>81</v>
      </c>
      <c r="E26" s="23">
        <f t="shared" si="6"/>
        <v>1484026</v>
      </c>
      <c r="F26" s="24">
        <v>1203750</v>
      </c>
      <c r="G26" s="24">
        <v>246476</v>
      </c>
      <c r="H26" s="25">
        <v>33800</v>
      </c>
    </row>
    <row r="27" spans="2:8" x14ac:dyDescent="0.25">
      <c r="B27" s="40">
        <f t="shared" si="7"/>
        <v>20</v>
      </c>
      <c r="C27" s="52">
        <v>17</v>
      </c>
      <c r="D27" s="2" t="s">
        <v>3</v>
      </c>
      <c r="E27" s="23">
        <f t="shared" si="6"/>
        <v>18192114.899999999</v>
      </c>
      <c r="F27" s="24">
        <v>12005210.9</v>
      </c>
      <c r="G27" s="24">
        <v>355200</v>
      </c>
      <c r="H27" s="25">
        <v>5831704</v>
      </c>
    </row>
    <row r="28" spans="2:8" x14ac:dyDescent="0.25">
      <c r="B28" s="40">
        <f t="shared" si="7"/>
        <v>21</v>
      </c>
      <c r="C28" s="52">
        <v>18</v>
      </c>
      <c r="D28" s="2" t="s">
        <v>82</v>
      </c>
      <c r="E28" s="23">
        <f t="shared" si="6"/>
        <v>16958904</v>
      </c>
      <c r="F28" s="24">
        <v>14111785</v>
      </c>
      <c r="G28" s="24">
        <v>2110447</v>
      </c>
      <c r="H28" s="25">
        <v>736672</v>
      </c>
    </row>
    <row r="29" spans="2:8" x14ac:dyDescent="0.25">
      <c r="B29" s="40">
        <f t="shared" si="7"/>
        <v>22</v>
      </c>
      <c r="C29" s="52">
        <v>19</v>
      </c>
      <c r="D29" s="2" t="s">
        <v>4</v>
      </c>
      <c r="E29" s="23">
        <f t="shared" si="6"/>
        <v>2670767</v>
      </c>
      <c r="F29" s="24">
        <v>2038230</v>
      </c>
      <c r="G29" s="24">
        <v>270337</v>
      </c>
      <c r="H29" s="25">
        <v>362200</v>
      </c>
    </row>
    <row r="30" spans="2:8" x14ac:dyDescent="0.25">
      <c r="B30" s="40">
        <f t="shared" si="7"/>
        <v>23</v>
      </c>
      <c r="C30" s="52">
        <v>20</v>
      </c>
      <c r="D30" s="2" t="s">
        <v>83</v>
      </c>
      <c r="E30" s="23">
        <f t="shared" si="6"/>
        <v>6589208</v>
      </c>
      <c r="F30" s="24">
        <v>5225969</v>
      </c>
      <c r="G30" s="24">
        <v>730967</v>
      </c>
      <c r="H30" s="25">
        <v>632272</v>
      </c>
    </row>
    <row r="31" spans="2:8" x14ac:dyDescent="0.25">
      <c r="B31" s="40">
        <f t="shared" si="7"/>
        <v>24</v>
      </c>
      <c r="C31" s="52">
        <v>21</v>
      </c>
      <c r="D31" s="2" t="s">
        <v>84</v>
      </c>
      <c r="E31" s="23">
        <f t="shared" si="6"/>
        <v>5787289</v>
      </c>
      <c r="F31" s="24">
        <v>4594174</v>
      </c>
      <c r="G31" s="24">
        <v>753543</v>
      </c>
      <c r="H31" s="25">
        <v>439572</v>
      </c>
    </row>
    <row r="32" spans="2:8" x14ac:dyDescent="0.25">
      <c r="B32" s="40">
        <f t="shared" si="7"/>
        <v>25</v>
      </c>
      <c r="C32" s="52">
        <v>22</v>
      </c>
      <c r="D32" s="2" t="s">
        <v>5</v>
      </c>
      <c r="E32" s="23">
        <f t="shared" si="6"/>
        <v>40607977</v>
      </c>
      <c r="F32" s="24">
        <v>24913360</v>
      </c>
      <c r="G32" s="24">
        <v>651600</v>
      </c>
      <c r="H32" s="25">
        <v>15043017</v>
      </c>
    </row>
    <row r="33" spans="2:8" x14ac:dyDescent="0.25">
      <c r="B33" s="40">
        <f t="shared" si="7"/>
        <v>26</v>
      </c>
      <c r="C33" s="52">
        <v>23</v>
      </c>
      <c r="D33" s="2" t="s">
        <v>6</v>
      </c>
      <c r="E33" s="23">
        <f t="shared" si="6"/>
        <v>22809085</v>
      </c>
      <c r="F33" s="24">
        <v>19210464</v>
      </c>
      <c r="G33" s="24">
        <v>2267619</v>
      </c>
      <c r="H33" s="25">
        <v>1331002</v>
      </c>
    </row>
    <row r="34" spans="2:8" x14ac:dyDescent="0.25">
      <c r="B34" s="40">
        <f t="shared" si="7"/>
        <v>27</v>
      </c>
      <c r="C34" s="52">
        <v>24</v>
      </c>
      <c r="D34" s="2" t="s">
        <v>61</v>
      </c>
      <c r="E34" s="23">
        <f t="shared" si="6"/>
        <v>4788708</v>
      </c>
      <c r="F34" s="24">
        <v>3648482</v>
      </c>
      <c r="G34" s="24">
        <v>857911</v>
      </c>
      <c r="H34" s="25">
        <v>282315</v>
      </c>
    </row>
    <row r="35" spans="2:8" x14ac:dyDescent="0.25">
      <c r="B35" s="40">
        <f t="shared" si="7"/>
        <v>28</v>
      </c>
      <c r="C35" s="52">
        <v>25</v>
      </c>
      <c r="D35" s="2" t="s">
        <v>7</v>
      </c>
      <c r="E35" s="23">
        <f t="shared" si="6"/>
        <v>21852316</v>
      </c>
      <c r="F35" s="24">
        <v>18762017</v>
      </c>
      <c r="G35" s="24">
        <v>3002869</v>
      </c>
      <c r="H35" s="25">
        <v>87430</v>
      </c>
    </row>
    <row r="36" spans="2:8" x14ac:dyDescent="0.25">
      <c r="B36" s="40">
        <f t="shared" si="7"/>
        <v>29</v>
      </c>
      <c r="C36" s="52">
        <v>26</v>
      </c>
      <c r="D36" s="2" t="s">
        <v>85</v>
      </c>
      <c r="E36" s="23">
        <f t="shared" si="6"/>
        <v>11102227</v>
      </c>
      <c r="F36" s="24">
        <v>9438212</v>
      </c>
      <c r="G36" s="24">
        <v>1423685</v>
      </c>
      <c r="H36" s="25">
        <v>240330</v>
      </c>
    </row>
    <row r="37" spans="2:8" x14ac:dyDescent="0.25">
      <c r="B37" s="40">
        <f t="shared" si="7"/>
        <v>30</v>
      </c>
      <c r="C37" s="52">
        <v>27</v>
      </c>
      <c r="D37" s="2" t="s">
        <v>8</v>
      </c>
      <c r="E37" s="23">
        <f t="shared" si="6"/>
        <v>27410005.100000001</v>
      </c>
      <c r="F37" s="24">
        <v>18072478</v>
      </c>
      <c r="G37" s="24">
        <v>507600</v>
      </c>
      <c r="H37" s="25">
        <v>8829927.0999999996</v>
      </c>
    </row>
    <row r="38" spans="2:8" x14ac:dyDescent="0.25">
      <c r="B38" s="40">
        <f t="shared" si="7"/>
        <v>31</v>
      </c>
      <c r="C38" s="52">
        <v>28</v>
      </c>
      <c r="D38" s="2" t="s">
        <v>164</v>
      </c>
      <c r="E38" s="23">
        <f t="shared" si="6"/>
        <v>16964910</v>
      </c>
      <c r="F38" s="24">
        <v>13176642</v>
      </c>
      <c r="G38" s="24">
        <v>2101228</v>
      </c>
      <c r="H38" s="25">
        <v>1687040</v>
      </c>
    </row>
    <row r="39" spans="2:8" x14ac:dyDescent="0.25">
      <c r="B39" s="40">
        <f t="shared" si="7"/>
        <v>32</v>
      </c>
      <c r="C39" s="52">
        <v>29</v>
      </c>
      <c r="D39" s="2" t="s">
        <v>86</v>
      </c>
      <c r="E39" s="23">
        <f t="shared" si="6"/>
        <v>15000665</v>
      </c>
      <c r="F39" s="24">
        <v>13076956</v>
      </c>
      <c r="G39" s="24">
        <v>1727209</v>
      </c>
      <c r="H39" s="25">
        <v>196500</v>
      </c>
    </row>
    <row r="40" spans="2:8" x14ac:dyDescent="0.25">
      <c r="B40" s="40">
        <f t="shared" si="7"/>
        <v>33</v>
      </c>
      <c r="C40" s="52">
        <v>30</v>
      </c>
      <c r="D40" s="2" t="s">
        <v>87</v>
      </c>
      <c r="E40" s="23">
        <f t="shared" si="6"/>
        <v>6920415</v>
      </c>
      <c r="F40" s="24">
        <v>5485895</v>
      </c>
      <c r="G40" s="24">
        <v>997180</v>
      </c>
      <c r="H40" s="25">
        <v>437340</v>
      </c>
    </row>
    <row r="41" spans="2:8" x14ac:dyDescent="0.25">
      <c r="B41" s="40">
        <f t="shared" si="7"/>
        <v>34</v>
      </c>
      <c r="C41" s="52">
        <v>31</v>
      </c>
      <c r="D41" s="2" t="s">
        <v>62</v>
      </c>
      <c r="E41" s="23">
        <f t="shared" si="6"/>
        <v>4088745</v>
      </c>
      <c r="F41" s="24">
        <v>3223874</v>
      </c>
      <c r="G41" s="24">
        <v>499828</v>
      </c>
      <c r="H41" s="25">
        <v>365043</v>
      </c>
    </row>
    <row r="42" spans="2:8" x14ac:dyDescent="0.25">
      <c r="B42" s="40">
        <f t="shared" si="7"/>
        <v>35</v>
      </c>
      <c r="C42" s="52">
        <v>32</v>
      </c>
      <c r="D42" s="2" t="s">
        <v>9</v>
      </c>
      <c r="E42" s="23">
        <f t="shared" si="6"/>
        <v>32140677</v>
      </c>
      <c r="F42" s="24">
        <v>19341000</v>
      </c>
      <c r="G42" s="24">
        <v>553600</v>
      </c>
      <c r="H42" s="25">
        <v>12246077</v>
      </c>
    </row>
    <row r="43" spans="2:8" x14ac:dyDescent="0.25">
      <c r="B43" s="40">
        <f t="shared" si="7"/>
        <v>36</v>
      </c>
      <c r="C43" s="52">
        <v>33</v>
      </c>
      <c r="D43" s="2" t="s">
        <v>10</v>
      </c>
      <c r="E43" s="23">
        <f t="shared" si="6"/>
        <v>17850524</v>
      </c>
      <c r="F43" s="24">
        <v>10802000</v>
      </c>
      <c r="G43" s="24">
        <v>518400</v>
      </c>
      <c r="H43" s="25">
        <v>6530124</v>
      </c>
    </row>
    <row r="44" spans="2:8" x14ac:dyDescent="0.25">
      <c r="B44" s="40">
        <f t="shared" si="7"/>
        <v>37</v>
      </c>
      <c r="C44" s="52">
        <v>34</v>
      </c>
      <c r="D44" s="2" t="s">
        <v>88</v>
      </c>
      <c r="E44" s="23">
        <f t="shared" si="6"/>
        <v>16152695</v>
      </c>
      <c r="F44" s="24">
        <v>9198006</v>
      </c>
      <c r="G44" s="24">
        <v>453600</v>
      </c>
      <c r="H44" s="25">
        <v>6501089</v>
      </c>
    </row>
    <row r="45" spans="2:8" x14ac:dyDescent="0.25">
      <c r="B45" s="40">
        <f t="shared" si="7"/>
        <v>38</v>
      </c>
      <c r="C45" s="52">
        <v>35</v>
      </c>
      <c r="D45" s="2" t="s">
        <v>11</v>
      </c>
      <c r="E45" s="23">
        <f t="shared" si="6"/>
        <v>4352931</v>
      </c>
      <c r="F45" s="24">
        <v>3023155</v>
      </c>
      <c r="G45" s="24">
        <v>114600</v>
      </c>
      <c r="H45" s="25">
        <v>1215176</v>
      </c>
    </row>
    <row r="46" spans="2:8" x14ac:dyDescent="0.25">
      <c r="B46" s="40">
        <f t="shared" si="7"/>
        <v>39</v>
      </c>
      <c r="C46" s="52">
        <v>36</v>
      </c>
      <c r="D46" s="2" t="s">
        <v>12</v>
      </c>
      <c r="E46" s="23">
        <f t="shared" si="6"/>
        <v>4035064</v>
      </c>
      <c r="F46" s="24">
        <v>1993784</v>
      </c>
      <c r="G46" s="24">
        <v>357744</v>
      </c>
      <c r="H46" s="25">
        <v>1683536</v>
      </c>
    </row>
    <row r="47" spans="2:8" x14ac:dyDescent="0.25">
      <c r="B47" s="40">
        <f t="shared" si="7"/>
        <v>40</v>
      </c>
      <c r="C47" s="52">
        <v>37</v>
      </c>
      <c r="D47" s="2" t="s">
        <v>63</v>
      </c>
      <c r="E47" s="23">
        <f t="shared" si="6"/>
        <v>5114602</v>
      </c>
      <c r="F47" s="24">
        <v>3967122</v>
      </c>
      <c r="G47" s="24">
        <v>750944</v>
      </c>
      <c r="H47" s="25">
        <v>396536</v>
      </c>
    </row>
    <row r="48" spans="2:8" x14ac:dyDescent="0.25">
      <c r="B48" s="40">
        <f t="shared" si="7"/>
        <v>41</v>
      </c>
      <c r="C48" s="52">
        <v>38</v>
      </c>
      <c r="D48" s="2" t="s">
        <v>64</v>
      </c>
      <c r="E48" s="23">
        <f t="shared" si="6"/>
        <v>1025699</v>
      </c>
      <c r="F48" s="24">
        <v>704435</v>
      </c>
      <c r="G48" s="24">
        <v>174408</v>
      </c>
      <c r="H48" s="25">
        <v>146856</v>
      </c>
    </row>
    <row r="49" spans="2:8" x14ac:dyDescent="0.25">
      <c r="B49" s="40">
        <f t="shared" si="7"/>
        <v>42</v>
      </c>
      <c r="C49" s="52">
        <v>39</v>
      </c>
      <c r="D49" s="2" t="s">
        <v>65</v>
      </c>
      <c r="E49" s="23">
        <f t="shared" si="6"/>
        <v>1837432</v>
      </c>
      <c r="F49" s="24">
        <v>1333336</v>
      </c>
      <c r="G49" s="24">
        <v>235834</v>
      </c>
      <c r="H49" s="25">
        <v>268262</v>
      </c>
    </row>
    <row r="50" spans="2:8" x14ac:dyDescent="0.25">
      <c r="B50" s="40">
        <f t="shared" si="7"/>
        <v>43</v>
      </c>
      <c r="C50" s="52">
        <v>40</v>
      </c>
      <c r="D50" s="2" t="s">
        <v>89</v>
      </c>
      <c r="E50" s="23">
        <f t="shared" si="6"/>
        <v>61740368</v>
      </c>
      <c r="F50" s="24">
        <v>41123041</v>
      </c>
      <c r="G50" s="24">
        <v>2425566</v>
      </c>
      <c r="H50" s="25">
        <v>18191761</v>
      </c>
    </row>
    <row r="51" spans="2:8" x14ac:dyDescent="0.25">
      <c r="B51" s="40">
        <f t="shared" si="7"/>
        <v>44</v>
      </c>
      <c r="C51" s="52">
        <v>41</v>
      </c>
      <c r="D51" s="2" t="s">
        <v>13</v>
      </c>
      <c r="E51" s="23">
        <f t="shared" si="6"/>
        <v>31663163</v>
      </c>
      <c r="F51" s="24">
        <v>18652000</v>
      </c>
      <c r="G51" s="24">
        <v>668640</v>
      </c>
      <c r="H51" s="25">
        <v>12342523</v>
      </c>
    </row>
    <row r="52" spans="2:8" x14ac:dyDescent="0.25">
      <c r="B52" s="40">
        <f t="shared" si="7"/>
        <v>45</v>
      </c>
      <c r="C52" s="52">
        <v>42</v>
      </c>
      <c r="D52" s="2" t="s">
        <v>90</v>
      </c>
      <c r="E52" s="23">
        <f t="shared" si="6"/>
        <v>14656544</v>
      </c>
      <c r="F52" s="24">
        <v>11402755</v>
      </c>
      <c r="G52" s="24">
        <f>+G144+2128748</f>
        <v>2201008</v>
      </c>
      <c r="H52" s="25">
        <v>1052781</v>
      </c>
    </row>
    <row r="53" spans="2:8" x14ac:dyDescent="0.25">
      <c r="B53" s="40">
        <f t="shared" si="7"/>
        <v>46</v>
      </c>
      <c r="C53" s="52">
        <v>43</v>
      </c>
      <c r="D53" s="2" t="s">
        <v>14</v>
      </c>
      <c r="E53" s="23">
        <f t="shared" si="6"/>
        <v>18758108</v>
      </c>
      <c r="F53" s="24">
        <v>13690000</v>
      </c>
      <c r="G53" s="24">
        <v>634800</v>
      </c>
      <c r="H53" s="25">
        <v>4433308</v>
      </c>
    </row>
    <row r="54" spans="2:8" x14ac:dyDescent="0.25">
      <c r="B54" s="40">
        <f t="shared" si="7"/>
        <v>47</v>
      </c>
      <c r="C54" s="52">
        <v>44</v>
      </c>
      <c r="D54" s="2" t="s">
        <v>91</v>
      </c>
      <c r="E54" s="23">
        <f t="shared" si="6"/>
        <v>46578915</v>
      </c>
      <c r="F54" s="24">
        <v>26273780</v>
      </c>
      <c r="G54" s="24">
        <v>1280344</v>
      </c>
      <c r="H54" s="25">
        <v>19024791</v>
      </c>
    </row>
    <row r="55" spans="2:8" x14ac:dyDescent="0.25">
      <c r="B55" s="40">
        <f t="shared" si="7"/>
        <v>48</v>
      </c>
      <c r="C55" s="52">
        <v>45</v>
      </c>
      <c r="D55" s="2" t="s">
        <v>92</v>
      </c>
      <c r="E55" s="23">
        <f t="shared" si="6"/>
        <v>8570771</v>
      </c>
      <c r="F55" s="24">
        <v>4915000</v>
      </c>
      <c r="G55" s="24">
        <v>136800</v>
      </c>
      <c r="H55" s="25">
        <v>3518971</v>
      </c>
    </row>
    <row r="56" spans="2:8" x14ac:dyDescent="0.25">
      <c r="B56" s="40">
        <f t="shared" si="7"/>
        <v>49</v>
      </c>
      <c r="C56" s="52">
        <v>46</v>
      </c>
      <c r="D56" s="2" t="s">
        <v>93</v>
      </c>
      <c r="E56" s="23">
        <f t="shared" si="6"/>
        <v>12658444</v>
      </c>
      <c r="F56" s="24">
        <v>7456000</v>
      </c>
      <c r="G56" s="24">
        <v>244320</v>
      </c>
      <c r="H56" s="25">
        <v>4958124</v>
      </c>
    </row>
    <row r="57" spans="2:8" x14ac:dyDescent="0.25">
      <c r="B57" s="40">
        <f t="shared" si="7"/>
        <v>50</v>
      </c>
      <c r="C57" s="52">
        <v>47</v>
      </c>
      <c r="D57" s="2" t="s">
        <v>94</v>
      </c>
      <c r="E57" s="23">
        <f t="shared" si="6"/>
        <v>10222969</v>
      </c>
      <c r="F57" s="24">
        <v>7160000</v>
      </c>
      <c r="G57" s="24">
        <v>379200</v>
      </c>
      <c r="H57" s="25">
        <v>2683769</v>
      </c>
    </row>
    <row r="58" spans="2:8" x14ac:dyDescent="0.25">
      <c r="B58" s="40">
        <f t="shared" si="7"/>
        <v>51</v>
      </c>
      <c r="C58" s="52">
        <v>48</v>
      </c>
      <c r="D58" s="2" t="s">
        <v>15</v>
      </c>
      <c r="E58" s="23">
        <f t="shared" si="6"/>
        <v>8911644</v>
      </c>
      <c r="F58" s="24">
        <v>5535929</v>
      </c>
      <c r="G58" s="24">
        <v>340574</v>
      </c>
      <c r="H58" s="25">
        <v>3035141</v>
      </c>
    </row>
    <row r="59" spans="2:8" x14ac:dyDescent="0.25">
      <c r="B59" s="40">
        <f t="shared" si="7"/>
        <v>52</v>
      </c>
      <c r="C59" s="52">
        <v>49</v>
      </c>
      <c r="D59" s="2" t="s">
        <v>95</v>
      </c>
      <c r="E59" s="23">
        <f t="shared" si="6"/>
        <v>17274973</v>
      </c>
      <c r="F59" s="24">
        <v>14320141</v>
      </c>
      <c r="G59" s="24">
        <v>1318417</v>
      </c>
      <c r="H59" s="25">
        <v>1636415</v>
      </c>
    </row>
    <row r="60" spans="2:8" x14ac:dyDescent="0.25">
      <c r="B60" s="40">
        <f t="shared" si="7"/>
        <v>53</v>
      </c>
      <c r="C60" s="52">
        <v>50</v>
      </c>
      <c r="D60" s="2" t="s">
        <v>96</v>
      </c>
      <c r="E60" s="23">
        <f t="shared" si="6"/>
        <v>9617578</v>
      </c>
      <c r="F60" s="24">
        <v>7537595</v>
      </c>
      <c r="G60" s="24">
        <v>1405649</v>
      </c>
      <c r="H60" s="25">
        <v>674334</v>
      </c>
    </row>
    <row r="61" spans="2:8" ht="31.5" x14ac:dyDescent="0.25">
      <c r="B61" s="40">
        <f t="shared" si="7"/>
        <v>54</v>
      </c>
      <c r="C61" s="52">
        <v>51</v>
      </c>
      <c r="D61" s="2" t="s">
        <v>66</v>
      </c>
      <c r="E61" s="23">
        <f t="shared" si="6"/>
        <v>19543394</v>
      </c>
      <c r="F61" s="24">
        <v>12836042</v>
      </c>
      <c r="G61" s="24">
        <v>423792</v>
      </c>
      <c r="H61" s="25">
        <v>6283560</v>
      </c>
    </row>
    <row r="62" spans="2:8" x14ac:dyDescent="0.25">
      <c r="B62" s="40">
        <f t="shared" si="7"/>
        <v>55</v>
      </c>
      <c r="C62" s="52">
        <v>52</v>
      </c>
      <c r="D62" s="2" t="s">
        <v>16</v>
      </c>
      <c r="E62" s="23">
        <f t="shared" si="6"/>
        <v>20409836</v>
      </c>
      <c r="F62" s="24">
        <v>12676800</v>
      </c>
      <c r="G62" s="24">
        <v>386400</v>
      </c>
      <c r="H62" s="25">
        <v>7346636</v>
      </c>
    </row>
    <row r="63" spans="2:8" x14ac:dyDescent="0.25">
      <c r="B63" s="40">
        <f t="shared" si="7"/>
        <v>56</v>
      </c>
      <c r="C63" s="52">
        <v>53</v>
      </c>
      <c r="D63" s="2" t="s">
        <v>97</v>
      </c>
      <c r="E63" s="23">
        <f t="shared" si="6"/>
        <v>13597565</v>
      </c>
      <c r="F63" s="24">
        <v>10603331</v>
      </c>
      <c r="G63" s="24">
        <v>1590833</v>
      </c>
      <c r="H63" s="25">
        <v>1403401</v>
      </c>
    </row>
    <row r="64" spans="2:8" x14ac:dyDescent="0.25">
      <c r="B64" s="40">
        <f t="shared" si="7"/>
        <v>57</v>
      </c>
      <c r="C64" s="52">
        <v>54</v>
      </c>
      <c r="D64" s="2" t="s">
        <v>98</v>
      </c>
      <c r="E64" s="23">
        <f t="shared" si="6"/>
        <v>6031347</v>
      </c>
      <c r="F64" s="24">
        <v>4730132</v>
      </c>
      <c r="G64" s="24">
        <v>596700</v>
      </c>
      <c r="H64" s="25">
        <v>704515</v>
      </c>
    </row>
    <row r="65" spans="2:8" x14ac:dyDescent="0.25">
      <c r="B65" s="40">
        <f t="shared" si="7"/>
        <v>58</v>
      </c>
      <c r="C65" s="52">
        <v>55</v>
      </c>
      <c r="D65" s="2" t="s">
        <v>99</v>
      </c>
      <c r="E65" s="23">
        <f t="shared" si="6"/>
        <v>11612677</v>
      </c>
      <c r="F65" s="24">
        <v>9432534</v>
      </c>
      <c r="G65" s="24">
        <v>1390993</v>
      </c>
      <c r="H65" s="25">
        <v>789150</v>
      </c>
    </row>
    <row r="66" spans="2:8" x14ac:dyDescent="0.25">
      <c r="B66" s="40">
        <f t="shared" si="7"/>
        <v>59</v>
      </c>
      <c r="C66" s="52">
        <v>56</v>
      </c>
      <c r="D66" s="2" t="s">
        <v>17</v>
      </c>
      <c r="E66" s="23">
        <f t="shared" si="6"/>
        <v>26212773</v>
      </c>
      <c r="F66" s="24">
        <v>16670000</v>
      </c>
      <c r="G66" s="24">
        <v>447600</v>
      </c>
      <c r="H66" s="25">
        <v>9095173</v>
      </c>
    </row>
    <row r="67" spans="2:8" x14ac:dyDescent="0.25">
      <c r="B67" s="40">
        <f t="shared" si="7"/>
        <v>60</v>
      </c>
      <c r="C67" s="52">
        <v>57</v>
      </c>
      <c r="D67" s="2" t="s">
        <v>67</v>
      </c>
      <c r="E67" s="23">
        <f t="shared" si="6"/>
        <v>5023650</v>
      </c>
      <c r="F67" s="24">
        <v>4105488</v>
      </c>
      <c r="G67" s="24">
        <v>737747</v>
      </c>
      <c r="H67" s="25">
        <v>180415</v>
      </c>
    </row>
    <row r="68" spans="2:8" x14ac:dyDescent="0.25">
      <c r="B68" s="40">
        <f t="shared" si="7"/>
        <v>61</v>
      </c>
      <c r="C68" s="52">
        <v>58</v>
      </c>
      <c r="D68" s="2" t="s">
        <v>100</v>
      </c>
      <c r="E68" s="23">
        <f t="shared" si="6"/>
        <v>29097863</v>
      </c>
      <c r="F68" s="24">
        <v>19834179</v>
      </c>
      <c r="G68" s="24">
        <v>651600</v>
      </c>
      <c r="H68" s="25">
        <v>8612084</v>
      </c>
    </row>
    <row r="69" spans="2:8" x14ac:dyDescent="0.25">
      <c r="B69" s="40">
        <f t="shared" si="7"/>
        <v>62</v>
      </c>
      <c r="C69" s="52">
        <v>59</v>
      </c>
      <c r="D69" s="2" t="s">
        <v>101</v>
      </c>
      <c r="E69" s="23">
        <f t="shared" si="6"/>
        <v>23531073</v>
      </c>
      <c r="F69" s="24">
        <v>19879224</v>
      </c>
      <c r="G69" s="24">
        <v>2926670</v>
      </c>
      <c r="H69" s="25">
        <v>725179</v>
      </c>
    </row>
    <row r="70" spans="2:8" x14ac:dyDescent="0.25">
      <c r="B70" s="40">
        <f t="shared" si="7"/>
        <v>63</v>
      </c>
      <c r="C70" s="52">
        <v>60</v>
      </c>
      <c r="D70" s="2" t="s">
        <v>102</v>
      </c>
      <c r="E70" s="23">
        <f t="shared" si="6"/>
        <v>21352093</v>
      </c>
      <c r="F70" s="24">
        <v>18329672</v>
      </c>
      <c r="G70" s="24">
        <v>2223380</v>
      </c>
      <c r="H70" s="25">
        <v>799041</v>
      </c>
    </row>
    <row r="71" spans="2:8" x14ac:dyDescent="0.25">
      <c r="B71" s="40">
        <f t="shared" si="7"/>
        <v>64</v>
      </c>
      <c r="C71" s="52">
        <v>61</v>
      </c>
      <c r="D71" s="2" t="s">
        <v>103</v>
      </c>
      <c r="E71" s="23">
        <f t="shared" si="6"/>
        <v>4485282</v>
      </c>
      <c r="F71" s="24">
        <v>3647117</v>
      </c>
      <c r="G71" s="24">
        <v>756656</v>
      </c>
      <c r="H71" s="25">
        <v>81509</v>
      </c>
    </row>
    <row r="72" spans="2:8" x14ac:dyDescent="0.25">
      <c r="B72" s="40">
        <f t="shared" si="7"/>
        <v>65</v>
      </c>
      <c r="C72" s="52">
        <v>62</v>
      </c>
      <c r="D72" s="2" t="s">
        <v>104</v>
      </c>
      <c r="E72" s="23">
        <f t="shared" si="6"/>
        <v>2880579</v>
      </c>
      <c r="F72" s="24">
        <v>2370519</v>
      </c>
      <c r="G72" s="24">
        <v>454360</v>
      </c>
      <c r="H72" s="25">
        <v>55700</v>
      </c>
    </row>
    <row r="73" spans="2:8" x14ac:dyDescent="0.25">
      <c r="B73" s="40">
        <f t="shared" si="7"/>
        <v>66</v>
      </c>
      <c r="C73" s="52">
        <v>63</v>
      </c>
      <c r="D73" s="2" t="s">
        <v>105</v>
      </c>
      <c r="E73" s="23">
        <f t="shared" si="6"/>
        <v>4142398</v>
      </c>
      <c r="F73" s="24">
        <v>3338775</v>
      </c>
      <c r="G73" s="24">
        <v>683623</v>
      </c>
      <c r="H73" s="25">
        <v>120000</v>
      </c>
    </row>
    <row r="74" spans="2:8" x14ac:dyDescent="0.25">
      <c r="B74" s="40">
        <f t="shared" si="7"/>
        <v>67</v>
      </c>
      <c r="C74" s="52">
        <v>64</v>
      </c>
      <c r="D74" s="2" t="s">
        <v>106</v>
      </c>
      <c r="E74" s="23">
        <f t="shared" si="6"/>
        <v>21591553</v>
      </c>
      <c r="F74" s="24">
        <v>17151933</v>
      </c>
      <c r="G74" s="24">
        <v>2676246</v>
      </c>
      <c r="H74" s="25">
        <v>1763374</v>
      </c>
    </row>
    <row r="75" spans="2:8" x14ac:dyDescent="0.25">
      <c r="B75" s="40">
        <f t="shared" si="7"/>
        <v>68</v>
      </c>
      <c r="C75" s="52">
        <v>65</v>
      </c>
      <c r="D75" s="2" t="s">
        <v>18</v>
      </c>
      <c r="E75" s="23">
        <f t="shared" si="6"/>
        <v>888293</v>
      </c>
      <c r="F75" s="24">
        <v>680915</v>
      </c>
      <c r="G75" s="24">
        <v>168528</v>
      </c>
      <c r="H75" s="25">
        <v>38850</v>
      </c>
    </row>
    <row r="76" spans="2:8" x14ac:dyDescent="0.25">
      <c r="B76" s="40">
        <f t="shared" si="7"/>
        <v>69</v>
      </c>
      <c r="C76" s="52">
        <v>66</v>
      </c>
      <c r="D76" s="2" t="s">
        <v>107</v>
      </c>
      <c r="E76" s="23">
        <f t="shared" ref="E76:E81" si="8">+F76+G76+H76</f>
        <v>2322609</v>
      </c>
      <c r="F76" s="24">
        <v>1794288</v>
      </c>
      <c r="G76" s="24">
        <v>333321</v>
      </c>
      <c r="H76" s="25">
        <v>195000</v>
      </c>
    </row>
    <row r="77" spans="2:8" x14ac:dyDescent="0.25">
      <c r="B77" s="40">
        <f t="shared" ref="B77:B81" si="9">+B76+1</f>
        <v>70</v>
      </c>
      <c r="C77" s="52">
        <v>67</v>
      </c>
      <c r="D77" s="2" t="s">
        <v>108</v>
      </c>
      <c r="E77" s="23">
        <f t="shared" si="8"/>
        <v>1827042.1</v>
      </c>
      <c r="F77" s="24">
        <v>1543529.1</v>
      </c>
      <c r="G77" s="24">
        <v>283513</v>
      </c>
      <c r="H77" s="25"/>
    </row>
    <row r="78" spans="2:8" x14ac:dyDescent="0.25">
      <c r="B78" s="40">
        <f t="shared" si="9"/>
        <v>71</v>
      </c>
      <c r="C78" s="52">
        <v>68</v>
      </c>
      <c r="D78" s="2" t="s">
        <v>70</v>
      </c>
      <c r="E78" s="23">
        <f t="shared" si="8"/>
        <v>1862242</v>
      </c>
      <c r="F78" s="24">
        <v>1541823</v>
      </c>
      <c r="G78" s="24">
        <v>320419</v>
      </c>
      <c r="H78" s="25"/>
    </row>
    <row r="79" spans="2:8" x14ac:dyDescent="0.25">
      <c r="B79" s="40">
        <f t="shared" si="9"/>
        <v>72</v>
      </c>
      <c r="C79" s="52">
        <v>69</v>
      </c>
      <c r="D79" s="4" t="s">
        <v>71</v>
      </c>
      <c r="E79" s="23">
        <f t="shared" si="8"/>
        <v>2441191</v>
      </c>
      <c r="F79" s="24">
        <v>2024242</v>
      </c>
      <c r="G79" s="24">
        <v>358610</v>
      </c>
      <c r="H79" s="25">
        <v>58339</v>
      </c>
    </row>
    <row r="80" spans="2:8" ht="31.5" x14ac:dyDescent="0.25">
      <c r="B80" s="40">
        <f t="shared" si="9"/>
        <v>73</v>
      </c>
      <c r="C80" s="52">
        <v>70</v>
      </c>
      <c r="D80" s="2" t="s">
        <v>72</v>
      </c>
      <c r="E80" s="23">
        <f t="shared" si="8"/>
        <v>2827368</v>
      </c>
      <c r="F80" s="24">
        <v>2350821</v>
      </c>
      <c r="G80" s="24">
        <v>464547</v>
      </c>
      <c r="H80" s="25">
        <v>12000</v>
      </c>
    </row>
    <row r="81" spans="1:8" x14ac:dyDescent="0.25">
      <c r="B81" s="40">
        <f t="shared" si="9"/>
        <v>74</v>
      </c>
      <c r="C81" s="52">
        <v>71</v>
      </c>
      <c r="D81" s="2" t="s">
        <v>148</v>
      </c>
      <c r="E81" s="23">
        <f t="shared" si="8"/>
        <v>6776144</v>
      </c>
      <c r="F81" s="24">
        <f>5743894+3</f>
        <v>5743897</v>
      </c>
      <c r="G81" s="24">
        <f>823060+6229</f>
        <v>829289</v>
      </c>
      <c r="H81" s="25">
        <v>202958</v>
      </c>
    </row>
    <row r="82" spans="1:8" ht="21" customHeight="1" x14ac:dyDescent="0.25">
      <c r="A82" s="9"/>
      <c r="B82" s="37"/>
      <c r="C82" s="53"/>
      <c r="D82" s="12" t="s">
        <v>149</v>
      </c>
      <c r="E82" s="26">
        <f>SUM(E11:E81)</f>
        <v>976513410.10000002</v>
      </c>
      <c r="F82" s="26">
        <f>SUM(F11:F81)</f>
        <v>691112772</v>
      </c>
      <c r="G82" s="26">
        <f>SUM(G11:G81)</f>
        <v>67142363</v>
      </c>
      <c r="H82" s="27">
        <f>SUM(H11:H81)</f>
        <v>218258275.09999999</v>
      </c>
    </row>
    <row r="83" spans="1:8" x14ac:dyDescent="0.25">
      <c r="B83" s="40">
        <f>B81+1</f>
        <v>75</v>
      </c>
      <c r="C83" s="52">
        <v>1</v>
      </c>
      <c r="D83" s="5" t="s">
        <v>19</v>
      </c>
      <c r="E83" s="23">
        <f>+F83+G83+H83</f>
        <v>3044008</v>
      </c>
      <c r="F83" s="24">
        <v>2072159</v>
      </c>
      <c r="G83" s="24">
        <v>516339</v>
      </c>
      <c r="H83" s="25">
        <v>455510</v>
      </c>
    </row>
    <row r="84" spans="1:8" x14ac:dyDescent="0.25">
      <c r="B84" s="40">
        <f>+B83+1</f>
        <v>76</v>
      </c>
      <c r="C84" s="52">
        <v>2</v>
      </c>
      <c r="D84" s="5" t="s">
        <v>20</v>
      </c>
      <c r="E84" s="23">
        <f t="shared" ref="E84:E128" si="10">+F84+G84+H84</f>
        <v>3499654</v>
      </c>
      <c r="F84" s="24">
        <v>2432360</v>
      </c>
      <c r="G84" s="24">
        <v>606390</v>
      </c>
      <c r="H84" s="25">
        <v>460904</v>
      </c>
    </row>
    <row r="85" spans="1:8" x14ac:dyDescent="0.25">
      <c r="B85" s="40">
        <f t="shared" ref="B85:B128" si="11">+B84+1</f>
        <v>77</v>
      </c>
      <c r="C85" s="52">
        <v>3</v>
      </c>
      <c r="D85" s="5" t="s">
        <v>109</v>
      </c>
      <c r="E85" s="23">
        <f t="shared" si="10"/>
        <v>3236251</v>
      </c>
      <c r="F85" s="24">
        <v>2035925</v>
      </c>
      <c r="G85" s="24">
        <v>507282</v>
      </c>
      <c r="H85" s="25">
        <v>693044</v>
      </c>
    </row>
    <row r="86" spans="1:8" x14ac:dyDescent="0.25">
      <c r="B86" s="40">
        <f t="shared" si="11"/>
        <v>78</v>
      </c>
      <c r="C86" s="52">
        <v>4</v>
      </c>
      <c r="D86" s="5" t="s">
        <v>110</v>
      </c>
      <c r="E86" s="23">
        <f t="shared" si="10"/>
        <v>0</v>
      </c>
      <c r="F86" s="24"/>
      <c r="G86" s="24"/>
      <c r="H86" s="25"/>
    </row>
    <row r="87" spans="1:8" x14ac:dyDescent="0.25">
      <c r="B87" s="40">
        <f t="shared" si="11"/>
        <v>79</v>
      </c>
      <c r="C87" s="52">
        <v>5</v>
      </c>
      <c r="D87" s="5" t="s">
        <v>21</v>
      </c>
      <c r="E87" s="23">
        <f t="shared" si="10"/>
        <v>3540112</v>
      </c>
      <c r="F87" s="24">
        <v>2333465</v>
      </c>
      <c r="G87" s="24">
        <v>581667</v>
      </c>
      <c r="H87" s="25">
        <v>624980</v>
      </c>
    </row>
    <row r="88" spans="1:8" x14ac:dyDescent="0.25">
      <c r="B88" s="40">
        <f t="shared" si="11"/>
        <v>80</v>
      </c>
      <c r="C88" s="52">
        <v>6</v>
      </c>
      <c r="D88" s="5" t="s">
        <v>111</v>
      </c>
      <c r="E88" s="23">
        <f t="shared" si="10"/>
        <v>2614853</v>
      </c>
      <c r="F88" s="24">
        <v>1748381</v>
      </c>
      <c r="G88" s="24">
        <v>435396</v>
      </c>
      <c r="H88" s="25">
        <v>431076</v>
      </c>
    </row>
    <row r="89" spans="1:8" x14ac:dyDescent="0.25">
      <c r="B89" s="40">
        <f t="shared" si="11"/>
        <v>81</v>
      </c>
      <c r="C89" s="52">
        <v>7</v>
      </c>
      <c r="D89" s="5" t="s">
        <v>22</v>
      </c>
      <c r="E89" s="23">
        <f t="shared" si="10"/>
        <v>2940338</v>
      </c>
      <c r="F89" s="24">
        <v>1927415</v>
      </c>
      <c r="G89" s="24">
        <v>480153</v>
      </c>
      <c r="H89" s="25">
        <v>532770</v>
      </c>
    </row>
    <row r="90" spans="1:8" x14ac:dyDescent="0.25">
      <c r="B90" s="40">
        <f t="shared" si="11"/>
        <v>82</v>
      </c>
      <c r="C90" s="52">
        <v>8</v>
      </c>
      <c r="D90" s="5" t="s">
        <v>23</v>
      </c>
      <c r="E90" s="23">
        <f t="shared" si="10"/>
        <v>4300193</v>
      </c>
      <c r="F90" s="24">
        <v>2886545</v>
      </c>
      <c r="G90" s="24">
        <v>719937</v>
      </c>
      <c r="H90" s="25">
        <v>693711</v>
      </c>
    </row>
    <row r="91" spans="1:8" x14ac:dyDescent="0.25">
      <c r="B91" s="40">
        <f t="shared" si="11"/>
        <v>83</v>
      </c>
      <c r="C91" s="52">
        <v>9</v>
      </c>
      <c r="D91" s="5" t="s">
        <v>24</v>
      </c>
      <c r="E91" s="23">
        <f t="shared" si="10"/>
        <v>2491327</v>
      </c>
      <c r="F91" s="24">
        <v>1577324</v>
      </c>
      <c r="G91" s="24">
        <v>392631</v>
      </c>
      <c r="H91" s="25">
        <v>521372</v>
      </c>
    </row>
    <row r="92" spans="1:8" x14ac:dyDescent="0.25">
      <c r="B92" s="40">
        <f t="shared" si="11"/>
        <v>84</v>
      </c>
      <c r="C92" s="52">
        <v>10</v>
      </c>
      <c r="D92" s="5" t="s">
        <v>25</v>
      </c>
      <c r="E92" s="23">
        <f t="shared" si="10"/>
        <v>2449549</v>
      </c>
      <c r="F92" s="24">
        <v>1643774</v>
      </c>
      <c r="G92" s="24">
        <v>409242</v>
      </c>
      <c r="H92" s="25">
        <v>396533</v>
      </c>
    </row>
    <row r="93" spans="1:8" x14ac:dyDescent="0.25">
      <c r="B93" s="40">
        <f t="shared" si="11"/>
        <v>85</v>
      </c>
      <c r="C93" s="52">
        <v>11</v>
      </c>
      <c r="D93" s="5" t="s">
        <v>26</v>
      </c>
      <c r="E93" s="23">
        <f t="shared" si="10"/>
        <v>2372940</v>
      </c>
      <c r="F93" s="24">
        <v>1785992</v>
      </c>
      <c r="G93" s="24">
        <v>444798</v>
      </c>
      <c r="H93" s="25">
        <v>142150</v>
      </c>
    </row>
    <row r="94" spans="1:8" x14ac:dyDescent="0.25">
      <c r="B94" s="40">
        <f t="shared" si="11"/>
        <v>86</v>
      </c>
      <c r="C94" s="52">
        <v>12</v>
      </c>
      <c r="D94" s="5" t="s">
        <v>27</v>
      </c>
      <c r="E94" s="23">
        <f t="shared" si="10"/>
        <v>5558384</v>
      </c>
      <c r="F94" s="24">
        <v>3573641</v>
      </c>
      <c r="G94" s="24">
        <v>891711</v>
      </c>
      <c r="H94" s="25">
        <v>1093032</v>
      </c>
    </row>
    <row r="95" spans="1:8" x14ac:dyDescent="0.25">
      <c r="B95" s="40">
        <f t="shared" si="11"/>
        <v>87</v>
      </c>
      <c r="C95" s="52">
        <v>13</v>
      </c>
      <c r="D95" s="5" t="s">
        <v>28</v>
      </c>
      <c r="E95" s="23">
        <f t="shared" si="10"/>
        <v>3021845</v>
      </c>
      <c r="F95" s="24">
        <v>1970549</v>
      </c>
      <c r="G95" s="24">
        <v>490938</v>
      </c>
      <c r="H95" s="25">
        <v>560358</v>
      </c>
    </row>
    <row r="96" spans="1:8" x14ac:dyDescent="0.25">
      <c r="B96" s="40">
        <f t="shared" si="11"/>
        <v>88</v>
      </c>
      <c r="C96" s="52">
        <v>14</v>
      </c>
      <c r="D96" s="5" t="s">
        <v>29</v>
      </c>
      <c r="E96" s="23">
        <f t="shared" si="10"/>
        <v>2649679</v>
      </c>
      <c r="F96" s="24">
        <v>1754957</v>
      </c>
      <c r="G96" s="24">
        <v>437040</v>
      </c>
      <c r="H96" s="25">
        <v>457682</v>
      </c>
    </row>
    <row r="97" spans="2:8" x14ac:dyDescent="0.25">
      <c r="B97" s="40">
        <f t="shared" si="11"/>
        <v>89</v>
      </c>
      <c r="C97" s="52">
        <v>15</v>
      </c>
      <c r="D97" s="5" t="s">
        <v>30</v>
      </c>
      <c r="E97" s="23">
        <f t="shared" si="10"/>
        <v>3505757</v>
      </c>
      <c r="F97" s="24">
        <v>2141036</v>
      </c>
      <c r="G97" s="24">
        <v>532809</v>
      </c>
      <c r="H97" s="25">
        <v>831912</v>
      </c>
    </row>
    <row r="98" spans="2:8" x14ac:dyDescent="0.25">
      <c r="B98" s="40">
        <f t="shared" si="11"/>
        <v>90</v>
      </c>
      <c r="C98" s="52">
        <v>16</v>
      </c>
      <c r="D98" s="5" t="s">
        <v>31</v>
      </c>
      <c r="E98" s="23">
        <f t="shared" si="10"/>
        <v>2261707</v>
      </c>
      <c r="F98" s="24">
        <v>1601711</v>
      </c>
      <c r="G98" s="24">
        <v>398727</v>
      </c>
      <c r="H98" s="25">
        <v>261269</v>
      </c>
    </row>
    <row r="99" spans="2:8" x14ac:dyDescent="0.25">
      <c r="B99" s="40">
        <f t="shared" si="11"/>
        <v>91</v>
      </c>
      <c r="C99" s="52">
        <v>17</v>
      </c>
      <c r="D99" s="5" t="s">
        <v>32</v>
      </c>
      <c r="E99" s="23">
        <f t="shared" si="10"/>
        <v>1894648</v>
      </c>
      <c r="F99" s="24">
        <v>1148258</v>
      </c>
      <c r="G99" s="24">
        <v>285363</v>
      </c>
      <c r="H99" s="25">
        <v>461027</v>
      </c>
    </row>
    <row r="100" spans="2:8" x14ac:dyDescent="0.25">
      <c r="B100" s="40">
        <f t="shared" si="11"/>
        <v>92</v>
      </c>
      <c r="C100" s="52">
        <v>18</v>
      </c>
      <c r="D100" s="5" t="s">
        <v>33</v>
      </c>
      <c r="E100" s="23">
        <f t="shared" si="10"/>
        <v>3496499</v>
      </c>
      <c r="F100" s="24">
        <v>2291636</v>
      </c>
      <c r="G100" s="24">
        <v>571209</v>
      </c>
      <c r="H100" s="25">
        <v>633654</v>
      </c>
    </row>
    <row r="101" spans="2:8" x14ac:dyDescent="0.25">
      <c r="B101" s="40">
        <f t="shared" si="11"/>
        <v>93</v>
      </c>
      <c r="C101" s="52">
        <v>19</v>
      </c>
      <c r="D101" s="5" t="s">
        <v>34</v>
      </c>
      <c r="E101" s="23">
        <f t="shared" si="10"/>
        <v>1307189</v>
      </c>
      <c r="F101" s="24">
        <v>1042310</v>
      </c>
      <c r="G101" s="24">
        <v>258879</v>
      </c>
      <c r="H101" s="25">
        <v>6000</v>
      </c>
    </row>
    <row r="102" spans="2:8" x14ac:dyDescent="0.25">
      <c r="B102" s="40">
        <f t="shared" si="11"/>
        <v>94</v>
      </c>
      <c r="C102" s="52">
        <v>20</v>
      </c>
      <c r="D102" s="5" t="s">
        <v>113</v>
      </c>
      <c r="E102" s="23">
        <f t="shared" si="10"/>
        <v>1927674</v>
      </c>
      <c r="F102" s="24">
        <v>1244474</v>
      </c>
      <c r="G102" s="24">
        <v>309420</v>
      </c>
      <c r="H102" s="25">
        <v>373780</v>
      </c>
    </row>
    <row r="103" spans="2:8" x14ac:dyDescent="0.25">
      <c r="B103" s="40">
        <f t="shared" si="11"/>
        <v>95</v>
      </c>
      <c r="C103" s="52">
        <v>21</v>
      </c>
      <c r="D103" s="5" t="s">
        <v>35</v>
      </c>
      <c r="E103" s="23">
        <f t="shared" si="10"/>
        <v>2323447</v>
      </c>
      <c r="F103" s="24">
        <v>1608008</v>
      </c>
      <c r="G103" s="24">
        <v>400302</v>
      </c>
      <c r="H103" s="25">
        <v>315137</v>
      </c>
    </row>
    <row r="104" spans="2:8" x14ac:dyDescent="0.25">
      <c r="B104" s="40">
        <f t="shared" si="11"/>
        <v>96</v>
      </c>
      <c r="C104" s="52">
        <v>22</v>
      </c>
      <c r="D104" s="5" t="s">
        <v>36</v>
      </c>
      <c r="E104" s="23">
        <f t="shared" si="10"/>
        <v>1615622</v>
      </c>
      <c r="F104" s="24">
        <v>1248977</v>
      </c>
      <c r="G104" s="24">
        <v>310545</v>
      </c>
      <c r="H104" s="25">
        <v>56100</v>
      </c>
    </row>
    <row r="105" spans="2:8" x14ac:dyDescent="0.25">
      <c r="B105" s="40">
        <f t="shared" si="11"/>
        <v>97</v>
      </c>
      <c r="C105" s="52">
        <v>23</v>
      </c>
      <c r="D105" s="5" t="s">
        <v>114</v>
      </c>
      <c r="E105" s="23">
        <f t="shared" si="10"/>
        <v>2531791</v>
      </c>
      <c r="F105" s="24">
        <v>1657919</v>
      </c>
      <c r="G105" s="24">
        <v>412779</v>
      </c>
      <c r="H105" s="25">
        <v>461093</v>
      </c>
    </row>
    <row r="106" spans="2:8" x14ac:dyDescent="0.25">
      <c r="B106" s="40">
        <f t="shared" si="11"/>
        <v>98</v>
      </c>
      <c r="C106" s="52">
        <v>24</v>
      </c>
      <c r="D106" s="5" t="s">
        <v>115</v>
      </c>
      <c r="E106" s="23">
        <f t="shared" si="10"/>
        <v>3226089</v>
      </c>
      <c r="F106" s="24">
        <v>2132906</v>
      </c>
      <c r="G106" s="24">
        <v>531528</v>
      </c>
      <c r="H106" s="25">
        <v>561655</v>
      </c>
    </row>
    <row r="107" spans="2:8" x14ac:dyDescent="0.25">
      <c r="B107" s="40">
        <f t="shared" si="11"/>
        <v>99</v>
      </c>
      <c r="C107" s="52">
        <v>25</v>
      </c>
      <c r="D107" s="5" t="s">
        <v>116</v>
      </c>
      <c r="E107" s="23">
        <f t="shared" si="10"/>
        <v>1612353</v>
      </c>
      <c r="F107" s="24">
        <v>1238723</v>
      </c>
      <c r="G107" s="24">
        <v>307980</v>
      </c>
      <c r="H107" s="25">
        <v>65650</v>
      </c>
    </row>
    <row r="108" spans="2:8" x14ac:dyDescent="0.25">
      <c r="B108" s="40">
        <f t="shared" si="11"/>
        <v>100</v>
      </c>
      <c r="C108" s="52">
        <v>26</v>
      </c>
      <c r="D108" s="5" t="s">
        <v>37</v>
      </c>
      <c r="E108" s="23">
        <f t="shared" si="10"/>
        <v>3998493</v>
      </c>
      <c r="F108" s="24">
        <v>2751995</v>
      </c>
      <c r="G108" s="24">
        <v>686298</v>
      </c>
      <c r="H108" s="25">
        <v>560200</v>
      </c>
    </row>
    <row r="109" spans="2:8" x14ac:dyDescent="0.25">
      <c r="B109" s="40">
        <f t="shared" si="11"/>
        <v>101</v>
      </c>
      <c r="C109" s="52">
        <v>27</v>
      </c>
      <c r="D109" s="5" t="s">
        <v>117</v>
      </c>
      <c r="E109" s="23">
        <f t="shared" si="10"/>
        <v>2666717</v>
      </c>
      <c r="F109" s="24">
        <v>1660328</v>
      </c>
      <c r="G109" s="24">
        <v>412881</v>
      </c>
      <c r="H109" s="25">
        <v>593508</v>
      </c>
    </row>
    <row r="110" spans="2:8" x14ac:dyDescent="0.25">
      <c r="B110" s="40">
        <f t="shared" si="11"/>
        <v>102</v>
      </c>
      <c r="C110" s="52">
        <v>28</v>
      </c>
      <c r="D110" s="5" t="s">
        <v>118</v>
      </c>
      <c r="E110" s="23">
        <f t="shared" si="10"/>
        <v>2022782</v>
      </c>
      <c r="F110" s="24">
        <v>1308200</v>
      </c>
      <c r="G110" s="24">
        <v>325350</v>
      </c>
      <c r="H110" s="25">
        <v>389232</v>
      </c>
    </row>
    <row r="111" spans="2:8" x14ac:dyDescent="0.25">
      <c r="B111" s="40">
        <f>B110+1</f>
        <v>103</v>
      </c>
      <c r="C111" s="52">
        <v>30</v>
      </c>
      <c r="D111" s="5" t="s">
        <v>38</v>
      </c>
      <c r="E111" s="23">
        <f t="shared" si="10"/>
        <v>2122536</v>
      </c>
      <c r="F111" s="24">
        <v>1259945</v>
      </c>
      <c r="G111" s="24">
        <v>313287</v>
      </c>
      <c r="H111" s="25">
        <v>549304</v>
      </c>
    </row>
    <row r="112" spans="2:8" x14ac:dyDescent="0.25">
      <c r="B112" s="40">
        <f t="shared" si="11"/>
        <v>104</v>
      </c>
      <c r="C112" s="52">
        <v>31</v>
      </c>
      <c r="D112" s="5" t="s">
        <v>39</v>
      </c>
      <c r="E112" s="23">
        <f t="shared" si="10"/>
        <v>1665549</v>
      </c>
      <c r="F112" s="24">
        <v>1183211</v>
      </c>
      <c r="G112" s="24">
        <v>294102</v>
      </c>
      <c r="H112" s="25">
        <v>188236</v>
      </c>
    </row>
    <row r="113" spans="1:9" x14ac:dyDescent="0.25">
      <c r="B113" s="40">
        <f t="shared" si="11"/>
        <v>105</v>
      </c>
      <c r="C113" s="52">
        <v>32</v>
      </c>
      <c r="D113" s="5" t="s">
        <v>119</v>
      </c>
      <c r="E113" s="23">
        <f t="shared" si="10"/>
        <v>1698173</v>
      </c>
      <c r="F113" s="24">
        <v>1200494</v>
      </c>
      <c r="G113" s="24">
        <v>298425</v>
      </c>
      <c r="H113" s="25">
        <v>199254</v>
      </c>
    </row>
    <row r="114" spans="1:9" x14ac:dyDescent="0.25">
      <c r="B114" s="40">
        <f t="shared" si="11"/>
        <v>106</v>
      </c>
      <c r="C114" s="52">
        <v>33</v>
      </c>
      <c r="D114" s="5" t="s">
        <v>55</v>
      </c>
      <c r="E114" s="23">
        <f t="shared" si="10"/>
        <v>2861906</v>
      </c>
      <c r="F114" s="24">
        <v>2067473</v>
      </c>
      <c r="G114" s="24">
        <v>515169</v>
      </c>
      <c r="H114" s="25">
        <v>279264</v>
      </c>
    </row>
    <row r="115" spans="1:9" x14ac:dyDescent="0.25">
      <c r="B115" s="40">
        <f t="shared" si="11"/>
        <v>107</v>
      </c>
      <c r="C115" s="52">
        <v>34</v>
      </c>
      <c r="D115" s="5" t="s">
        <v>120</v>
      </c>
      <c r="E115" s="23">
        <f t="shared" si="10"/>
        <v>2288267</v>
      </c>
      <c r="F115" s="24">
        <v>1820798</v>
      </c>
      <c r="G115" s="24">
        <v>453501</v>
      </c>
      <c r="H115" s="25">
        <v>13968</v>
      </c>
    </row>
    <row r="116" spans="1:9" ht="31.5" x14ac:dyDescent="0.25">
      <c r="B116" s="40">
        <f t="shared" si="11"/>
        <v>108</v>
      </c>
      <c r="C116" s="52">
        <v>35</v>
      </c>
      <c r="D116" s="5" t="s">
        <v>40</v>
      </c>
      <c r="E116" s="23">
        <f t="shared" si="10"/>
        <v>2230935</v>
      </c>
      <c r="F116" s="24">
        <v>1465238</v>
      </c>
      <c r="G116" s="24">
        <v>364611</v>
      </c>
      <c r="H116" s="25">
        <v>401086</v>
      </c>
    </row>
    <row r="117" spans="1:9" x14ac:dyDescent="0.25">
      <c r="B117" s="40">
        <f t="shared" si="11"/>
        <v>109</v>
      </c>
      <c r="C117" s="52">
        <v>36</v>
      </c>
      <c r="D117" s="5" t="s">
        <v>41</v>
      </c>
      <c r="E117" s="23">
        <f t="shared" si="10"/>
        <v>2245970</v>
      </c>
      <c r="F117" s="24">
        <v>1570496</v>
      </c>
      <c r="G117" s="24">
        <v>390924</v>
      </c>
      <c r="H117" s="25">
        <v>284550</v>
      </c>
    </row>
    <row r="118" spans="1:9" x14ac:dyDescent="0.25">
      <c r="B118" s="40">
        <f t="shared" si="11"/>
        <v>110</v>
      </c>
      <c r="C118" s="52">
        <v>37</v>
      </c>
      <c r="D118" s="5" t="s">
        <v>42</v>
      </c>
      <c r="E118" s="23">
        <f t="shared" si="10"/>
        <v>3223810</v>
      </c>
      <c r="F118" s="24">
        <v>2086364</v>
      </c>
      <c r="G118" s="24">
        <v>519891</v>
      </c>
      <c r="H118" s="25">
        <v>617555</v>
      </c>
    </row>
    <row r="119" spans="1:9" ht="31.5" x14ac:dyDescent="0.25">
      <c r="B119" s="40">
        <f>B118+1</f>
        <v>111</v>
      </c>
      <c r="C119" s="52">
        <v>39</v>
      </c>
      <c r="D119" s="5" t="s">
        <v>112</v>
      </c>
      <c r="E119" s="23">
        <f t="shared" si="10"/>
        <v>3688303</v>
      </c>
      <c r="F119" s="24">
        <v>2309531</v>
      </c>
      <c r="G119" s="24">
        <v>575682</v>
      </c>
      <c r="H119" s="25">
        <v>803090</v>
      </c>
    </row>
    <row r="120" spans="1:9" x14ac:dyDescent="0.25">
      <c r="B120" s="40">
        <f>B119+1</f>
        <v>112</v>
      </c>
      <c r="C120" s="52">
        <v>41</v>
      </c>
      <c r="D120" s="5" t="s">
        <v>68</v>
      </c>
      <c r="E120" s="23">
        <f t="shared" si="10"/>
        <v>3893530</v>
      </c>
      <c r="F120" s="24">
        <v>3019888</v>
      </c>
      <c r="G120" s="24">
        <v>607128</v>
      </c>
      <c r="H120" s="25">
        <v>266514</v>
      </c>
    </row>
    <row r="121" spans="1:9" customFormat="1" x14ac:dyDescent="0.25">
      <c r="A121" s="1"/>
      <c r="B121" s="40">
        <f t="shared" si="11"/>
        <v>113</v>
      </c>
      <c r="C121" s="52">
        <v>42</v>
      </c>
      <c r="D121" s="5" t="s">
        <v>121</v>
      </c>
      <c r="E121" s="23">
        <f t="shared" si="10"/>
        <v>1004097</v>
      </c>
      <c r="F121" s="24">
        <v>650237</v>
      </c>
      <c r="G121" s="24">
        <v>160860</v>
      </c>
      <c r="H121" s="25">
        <v>193000</v>
      </c>
      <c r="I121" s="34"/>
    </row>
    <row r="122" spans="1:9" x14ac:dyDescent="0.25">
      <c r="B122" s="40">
        <f t="shared" si="11"/>
        <v>114</v>
      </c>
      <c r="C122" s="52">
        <v>43</v>
      </c>
      <c r="D122" s="5" t="s">
        <v>122</v>
      </c>
      <c r="E122" s="23">
        <f t="shared" si="10"/>
        <v>926227</v>
      </c>
      <c r="F122" s="24">
        <v>601214</v>
      </c>
      <c r="G122" s="24">
        <v>148605</v>
      </c>
      <c r="H122" s="25">
        <v>176408</v>
      </c>
    </row>
    <row r="123" spans="1:9" x14ac:dyDescent="0.25">
      <c r="B123" s="40">
        <f t="shared" si="11"/>
        <v>115</v>
      </c>
      <c r="C123" s="52">
        <v>44</v>
      </c>
      <c r="D123" s="5" t="s">
        <v>123</v>
      </c>
      <c r="E123" s="23">
        <f t="shared" si="10"/>
        <v>986147</v>
      </c>
      <c r="F123" s="24">
        <v>641180</v>
      </c>
      <c r="G123" s="24">
        <v>158595</v>
      </c>
      <c r="H123" s="25">
        <v>186372</v>
      </c>
    </row>
    <row r="124" spans="1:9" x14ac:dyDescent="0.25">
      <c r="B124" s="40">
        <f t="shared" si="11"/>
        <v>116</v>
      </c>
      <c r="C124" s="52">
        <v>45</v>
      </c>
      <c r="D124" s="5" t="s">
        <v>124</v>
      </c>
      <c r="E124" s="23">
        <f t="shared" si="10"/>
        <v>0</v>
      </c>
      <c r="F124" s="24"/>
      <c r="G124" s="24"/>
      <c r="H124" s="25"/>
    </row>
    <row r="125" spans="1:9" x14ac:dyDescent="0.25">
      <c r="B125" s="40">
        <f t="shared" si="11"/>
        <v>117</v>
      </c>
      <c r="C125" s="52">
        <v>46</v>
      </c>
      <c r="D125" s="5" t="s">
        <v>125</v>
      </c>
      <c r="E125" s="23">
        <f t="shared" si="10"/>
        <v>924846</v>
      </c>
      <c r="F125" s="24">
        <v>642074</v>
      </c>
      <c r="G125" s="24">
        <v>158817</v>
      </c>
      <c r="H125" s="25">
        <v>123955</v>
      </c>
    </row>
    <row r="126" spans="1:9" x14ac:dyDescent="0.25">
      <c r="B126" s="40">
        <f t="shared" si="11"/>
        <v>118</v>
      </c>
      <c r="C126" s="52">
        <v>47</v>
      </c>
      <c r="D126" s="5" t="s">
        <v>126</v>
      </c>
      <c r="E126" s="23">
        <f t="shared" si="10"/>
        <v>922843</v>
      </c>
      <c r="F126" s="24">
        <v>711875</v>
      </c>
      <c r="G126" s="24">
        <v>176268</v>
      </c>
      <c r="H126" s="25">
        <v>34700</v>
      </c>
    </row>
    <row r="127" spans="1:9" x14ac:dyDescent="0.25">
      <c r="B127" s="40">
        <f t="shared" si="11"/>
        <v>119</v>
      </c>
      <c r="C127" s="52">
        <v>48</v>
      </c>
      <c r="D127" s="5" t="s">
        <v>127</v>
      </c>
      <c r="E127" s="23">
        <f t="shared" si="10"/>
        <v>526922</v>
      </c>
      <c r="F127" s="24">
        <v>402737</v>
      </c>
      <c r="G127" s="24">
        <v>98985</v>
      </c>
      <c r="H127" s="25">
        <v>25200</v>
      </c>
    </row>
    <row r="128" spans="1:9" x14ac:dyDescent="0.25">
      <c r="B128" s="40">
        <f t="shared" si="11"/>
        <v>120</v>
      </c>
      <c r="C128" s="52">
        <v>49</v>
      </c>
      <c r="D128" s="10" t="s">
        <v>152</v>
      </c>
      <c r="E128" s="23">
        <f t="shared" si="10"/>
        <v>640560</v>
      </c>
      <c r="F128" s="24">
        <v>495968</v>
      </c>
      <c r="G128" s="24">
        <v>122292</v>
      </c>
      <c r="H128" s="25">
        <v>22300</v>
      </c>
    </row>
    <row r="129" spans="2:8" ht="21" customHeight="1" x14ac:dyDescent="0.25">
      <c r="B129" s="37"/>
      <c r="C129" s="53"/>
      <c r="D129" s="14" t="s">
        <v>151</v>
      </c>
      <c r="E129" s="28">
        <f>SUM(E83:E128)</f>
        <v>107960522</v>
      </c>
      <c r="F129" s="28">
        <f>SUM(F83:F128)</f>
        <v>72947691</v>
      </c>
      <c r="G129" s="28">
        <f>SUM(G83:G128)</f>
        <v>18014736</v>
      </c>
      <c r="H129" s="29">
        <f>SUM(H83:H128)</f>
        <v>16998095</v>
      </c>
    </row>
    <row r="130" spans="2:8" ht="31.5" x14ac:dyDescent="0.25">
      <c r="B130" s="38">
        <f>+B128+1</f>
        <v>121</v>
      </c>
      <c r="C130" s="54">
        <v>1</v>
      </c>
      <c r="D130" s="6" t="s">
        <v>132</v>
      </c>
      <c r="E130" s="20">
        <f>+F130+G130+H130</f>
        <v>882416</v>
      </c>
      <c r="F130" s="24">
        <v>689865</v>
      </c>
      <c r="G130" s="24">
        <v>170811</v>
      </c>
      <c r="H130" s="25">
        <v>21740</v>
      </c>
    </row>
    <row r="131" spans="2:8" ht="31.5" x14ac:dyDescent="0.25">
      <c r="B131" s="38">
        <f>+B130+1</f>
        <v>122</v>
      </c>
      <c r="C131" s="54">
        <v>2</v>
      </c>
      <c r="D131" s="6" t="s">
        <v>133</v>
      </c>
      <c r="E131" s="20">
        <f>+F131+G131+H131</f>
        <v>905448</v>
      </c>
      <c r="F131" s="24">
        <v>679776</v>
      </c>
      <c r="G131" s="24">
        <v>168312</v>
      </c>
      <c r="H131" s="25">
        <v>57360</v>
      </c>
    </row>
    <row r="132" spans="2:8" x14ac:dyDescent="0.25">
      <c r="B132" s="38">
        <f>+B131+1</f>
        <v>123</v>
      </c>
      <c r="C132" s="54">
        <v>3</v>
      </c>
      <c r="D132" s="6" t="s">
        <v>134</v>
      </c>
      <c r="E132" s="20">
        <f>+F132+G132+H132</f>
        <v>523586</v>
      </c>
      <c r="F132" s="24">
        <v>401238</v>
      </c>
      <c r="G132" s="24">
        <v>99348</v>
      </c>
      <c r="H132" s="25">
        <v>23000</v>
      </c>
    </row>
    <row r="133" spans="2:8" ht="21" customHeight="1" x14ac:dyDescent="0.25">
      <c r="B133" s="41"/>
      <c r="C133" s="56"/>
      <c r="D133" s="15" t="s">
        <v>136</v>
      </c>
      <c r="E133" s="28">
        <f>SUM(E130:E132)</f>
        <v>2311450</v>
      </c>
      <c r="F133" s="28">
        <f>SUM(F130:F132)</f>
        <v>1770879</v>
      </c>
      <c r="G133" s="28">
        <f>SUM(G130:G132)</f>
        <v>438471</v>
      </c>
      <c r="H133" s="29">
        <f>SUM(H130:H132)</f>
        <v>102100</v>
      </c>
    </row>
    <row r="134" spans="2:8" x14ac:dyDescent="0.25">
      <c r="B134" s="40">
        <f>B132+1</f>
        <v>124</v>
      </c>
      <c r="C134" s="52">
        <v>1</v>
      </c>
      <c r="D134" s="6" t="s">
        <v>138</v>
      </c>
      <c r="E134" s="20">
        <f t="shared" ref="E134:E148" si="12">+F134+G134+H134</f>
        <v>1575887</v>
      </c>
      <c r="F134" s="24">
        <v>1238573</v>
      </c>
      <c r="G134" s="24">
        <v>219048</v>
      </c>
      <c r="H134" s="25">
        <v>118266</v>
      </c>
    </row>
    <row r="135" spans="2:8" ht="31.5" x14ac:dyDescent="0.25">
      <c r="B135" s="40">
        <f>+B134+1</f>
        <v>125</v>
      </c>
      <c r="C135" s="52">
        <v>2</v>
      </c>
      <c r="D135" s="6" t="s">
        <v>43</v>
      </c>
      <c r="E135" s="20">
        <f t="shared" si="12"/>
        <v>398823</v>
      </c>
      <c r="F135" s="24">
        <v>315787</v>
      </c>
      <c r="G135" s="24">
        <v>78946</v>
      </c>
      <c r="H135" s="25">
        <v>4090</v>
      </c>
    </row>
    <row r="136" spans="2:8" ht="31.5" x14ac:dyDescent="0.25">
      <c r="B136" s="40">
        <f t="shared" ref="B136:B148" si="13">+B135+1</f>
        <v>126</v>
      </c>
      <c r="C136" s="52">
        <v>3</v>
      </c>
      <c r="D136" s="6" t="s">
        <v>44</v>
      </c>
      <c r="E136" s="20">
        <f t="shared" si="12"/>
        <v>439550</v>
      </c>
      <c r="F136" s="24">
        <v>348600</v>
      </c>
      <c r="G136" s="24">
        <v>87150</v>
      </c>
      <c r="H136" s="25">
        <v>3800</v>
      </c>
    </row>
    <row r="137" spans="2:8" ht="31.5" x14ac:dyDescent="0.25">
      <c r="B137" s="40">
        <f t="shared" si="13"/>
        <v>127</v>
      </c>
      <c r="C137" s="52">
        <v>4</v>
      </c>
      <c r="D137" s="6" t="s">
        <v>45</v>
      </c>
      <c r="E137" s="20">
        <f t="shared" si="12"/>
        <v>429187</v>
      </c>
      <c r="F137" s="24">
        <v>340950</v>
      </c>
      <c r="G137" s="24">
        <v>85237</v>
      </c>
      <c r="H137" s="25">
        <v>3000</v>
      </c>
    </row>
    <row r="138" spans="2:8" ht="31.5" x14ac:dyDescent="0.25">
      <c r="B138" s="40">
        <f t="shared" si="13"/>
        <v>128</v>
      </c>
      <c r="C138" s="52">
        <v>5</v>
      </c>
      <c r="D138" s="6" t="s">
        <v>46</v>
      </c>
      <c r="E138" s="20">
        <f t="shared" si="12"/>
        <v>420840</v>
      </c>
      <c r="F138" s="24">
        <v>335152</v>
      </c>
      <c r="G138" s="24">
        <v>83788</v>
      </c>
      <c r="H138" s="25">
        <v>1900</v>
      </c>
    </row>
    <row r="139" spans="2:8" ht="31.5" x14ac:dyDescent="0.25">
      <c r="B139" s="40">
        <f t="shared" si="13"/>
        <v>129</v>
      </c>
      <c r="C139" s="52">
        <v>6</v>
      </c>
      <c r="D139" s="6" t="s">
        <v>47</v>
      </c>
      <c r="E139" s="20">
        <f t="shared" si="12"/>
        <v>1207183</v>
      </c>
      <c r="F139" s="24">
        <v>958890</v>
      </c>
      <c r="G139" s="24">
        <v>239723</v>
      </c>
      <c r="H139" s="25">
        <v>8570</v>
      </c>
    </row>
    <row r="140" spans="2:8" ht="31.5" x14ac:dyDescent="0.25">
      <c r="B140" s="40">
        <f t="shared" si="13"/>
        <v>130</v>
      </c>
      <c r="C140" s="52">
        <v>7</v>
      </c>
      <c r="D140" s="6" t="s">
        <v>48</v>
      </c>
      <c r="E140" s="20">
        <f t="shared" si="12"/>
        <v>453379</v>
      </c>
      <c r="F140" s="24">
        <v>358464</v>
      </c>
      <c r="G140" s="24">
        <v>89615</v>
      </c>
      <c r="H140" s="25">
        <v>5300</v>
      </c>
    </row>
    <row r="141" spans="2:8" ht="31.5" x14ac:dyDescent="0.25">
      <c r="B141" s="40">
        <f t="shared" si="13"/>
        <v>131</v>
      </c>
      <c r="C141" s="52">
        <v>8</v>
      </c>
      <c r="D141" s="6" t="s">
        <v>49</v>
      </c>
      <c r="E141" s="20">
        <f t="shared" si="12"/>
        <v>434171</v>
      </c>
      <c r="F141" s="24">
        <v>336316</v>
      </c>
      <c r="G141" s="24">
        <v>84079</v>
      </c>
      <c r="H141" s="25">
        <v>13776</v>
      </c>
    </row>
    <row r="142" spans="2:8" ht="31.5" x14ac:dyDescent="0.25">
      <c r="B142" s="40">
        <f t="shared" si="13"/>
        <v>132</v>
      </c>
      <c r="C142" s="52">
        <v>9</v>
      </c>
      <c r="D142" s="6" t="s">
        <v>50</v>
      </c>
      <c r="E142" s="20">
        <f t="shared" si="12"/>
        <v>303851</v>
      </c>
      <c r="F142" s="24">
        <v>241641</v>
      </c>
      <c r="G142" s="24">
        <v>60410</v>
      </c>
      <c r="H142" s="25">
        <v>1800</v>
      </c>
    </row>
    <row r="143" spans="2:8" ht="31.5" x14ac:dyDescent="0.25">
      <c r="B143" s="40">
        <f t="shared" si="13"/>
        <v>133</v>
      </c>
      <c r="C143" s="52">
        <v>10</v>
      </c>
      <c r="D143" s="6" t="s">
        <v>51</v>
      </c>
      <c r="E143" s="20">
        <f t="shared" si="12"/>
        <v>305446</v>
      </c>
      <c r="F143" s="24">
        <v>242756</v>
      </c>
      <c r="G143" s="24">
        <v>60690</v>
      </c>
      <c r="H143" s="25">
        <v>2000</v>
      </c>
    </row>
    <row r="144" spans="2:8" ht="31.5" x14ac:dyDescent="0.25">
      <c r="B144" s="40">
        <f t="shared" si="13"/>
        <v>134</v>
      </c>
      <c r="C144" s="52">
        <v>11</v>
      </c>
      <c r="D144" s="6" t="s">
        <v>52</v>
      </c>
      <c r="E144" s="20">
        <f t="shared" si="12"/>
        <v>362299</v>
      </c>
      <c r="F144" s="24">
        <v>289039</v>
      </c>
      <c r="G144" s="24">
        <v>72260</v>
      </c>
      <c r="H144" s="25">
        <v>1000</v>
      </c>
    </row>
    <row r="145" spans="2:8" ht="31.5" x14ac:dyDescent="0.25">
      <c r="B145" s="40">
        <f t="shared" si="13"/>
        <v>135</v>
      </c>
      <c r="C145" s="52">
        <v>12</v>
      </c>
      <c r="D145" s="6" t="s">
        <v>53</v>
      </c>
      <c r="E145" s="20">
        <f t="shared" si="12"/>
        <v>451864</v>
      </c>
      <c r="F145" s="24">
        <v>360692</v>
      </c>
      <c r="G145" s="24">
        <v>90172</v>
      </c>
      <c r="H145" s="25">
        <v>1000</v>
      </c>
    </row>
    <row r="146" spans="2:8" x14ac:dyDescent="0.25">
      <c r="B146" s="40">
        <f t="shared" si="13"/>
        <v>136</v>
      </c>
      <c r="C146" s="52">
        <v>13</v>
      </c>
      <c r="D146" s="6" t="s">
        <v>139</v>
      </c>
      <c r="E146" s="20">
        <f t="shared" si="12"/>
        <v>9437255</v>
      </c>
      <c r="F146" s="24">
        <v>5554564</v>
      </c>
      <c r="G146" s="24">
        <v>1239466</v>
      </c>
      <c r="H146" s="25">
        <v>2643225</v>
      </c>
    </row>
    <row r="147" spans="2:8" ht="48" customHeight="1" x14ac:dyDescent="0.25">
      <c r="B147" s="40">
        <f t="shared" si="13"/>
        <v>137</v>
      </c>
      <c r="C147" s="52">
        <v>14</v>
      </c>
      <c r="D147" s="6" t="s">
        <v>54</v>
      </c>
      <c r="E147" s="20">
        <f t="shared" si="12"/>
        <v>287572</v>
      </c>
      <c r="F147" s="24">
        <v>228863</v>
      </c>
      <c r="G147" s="24">
        <v>56109</v>
      </c>
      <c r="H147" s="25">
        <v>2600</v>
      </c>
    </row>
    <row r="148" spans="2:8" x14ac:dyDescent="0.25">
      <c r="B148" s="40">
        <f t="shared" si="13"/>
        <v>138</v>
      </c>
      <c r="C148" s="52">
        <v>15</v>
      </c>
      <c r="D148" s="6" t="s">
        <v>73</v>
      </c>
      <c r="E148" s="20">
        <f t="shared" si="12"/>
        <v>684603</v>
      </c>
      <c r="F148" s="24">
        <v>446082</v>
      </c>
      <c r="G148" s="24">
        <v>111521</v>
      </c>
      <c r="H148" s="25">
        <v>127000</v>
      </c>
    </row>
    <row r="149" spans="2:8" ht="21" customHeight="1" x14ac:dyDescent="0.25">
      <c r="B149" s="37"/>
      <c r="C149" s="53"/>
      <c r="D149" s="13" t="s">
        <v>69</v>
      </c>
      <c r="E149" s="28">
        <f>SUM(E134:E148)</f>
        <v>17191910</v>
      </c>
      <c r="F149" s="28">
        <f>SUM(F134:F148)</f>
        <v>11596369</v>
      </c>
      <c r="G149" s="28">
        <f>SUM(G134:G148)</f>
        <v>2658214</v>
      </c>
      <c r="H149" s="29">
        <f>SUM(H134:H148)</f>
        <v>2937327</v>
      </c>
    </row>
    <row r="150" spans="2:8" x14ac:dyDescent="0.25">
      <c r="B150" s="40">
        <f>B148+1</f>
        <v>139</v>
      </c>
      <c r="C150" s="52">
        <v>1</v>
      </c>
      <c r="D150" s="6" t="s">
        <v>140</v>
      </c>
      <c r="E150" s="20">
        <f t="shared" ref="E150:E152" si="14">+F150+G150+H150</f>
        <v>1712029</v>
      </c>
      <c r="F150" s="24">
        <v>1368022</v>
      </c>
      <c r="G150" s="24">
        <v>302007</v>
      </c>
      <c r="H150" s="25">
        <v>42000</v>
      </c>
    </row>
    <row r="151" spans="2:8" x14ac:dyDescent="0.25">
      <c r="B151" s="40">
        <f>+B150+1</f>
        <v>140</v>
      </c>
      <c r="C151" s="52">
        <v>2</v>
      </c>
      <c r="D151" s="6" t="s">
        <v>141</v>
      </c>
      <c r="E151" s="20">
        <f t="shared" si="14"/>
        <v>1374372</v>
      </c>
      <c r="F151" s="24">
        <v>967785</v>
      </c>
      <c r="G151" s="24">
        <v>241947</v>
      </c>
      <c r="H151" s="25">
        <v>164640</v>
      </c>
    </row>
    <row r="152" spans="2:8" x14ac:dyDescent="0.25">
      <c r="B152" s="40">
        <f>+B151+1</f>
        <v>141</v>
      </c>
      <c r="C152" s="52">
        <v>5</v>
      </c>
      <c r="D152" s="6" t="s">
        <v>142</v>
      </c>
      <c r="E152" s="20">
        <f t="shared" si="14"/>
        <v>688202</v>
      </c>
      <c r="F152" s="24">
        <v>503001</v>
      </c>
      <c r="G152" s="24">
        <v>125751</v>
      </c>
      <c r="H152" s="25">
        <v>59450</v>
      </c>
    </row>
    <row r="153" spans="2:8" ht="21" customHeight="1" x14ac:dyDescent="0.25">
      <c r="B153" s="39"/>
      <c r="C153" s="55"/>
      <c r="D153" s="15" t="s">
        <v>143</v>
      </c>
      <c r="E153" s="28">
        <f>SUM(E150:E152)</f>
        <v>3774603</v>
      </c>
      <c r="F153" s="28">
        <f>SUM(F150:F152)</f>
        <v>2838808</v>
      </c>
      <c r="G153" s="28">
        <f>SUM(G150:G152)</f>
        <v>669705</v>
      </c>
      <c r="H153" s="29">
        <f>SUM(H150:H152)</f>
        <v>266090</v>
      </c>
    </row>
    <row r="154" spans="2:8" ht="31.5" x14ac:dyDescent="0.25">
      <c r="B154" s="38">
        <f>+B152+1</f>
        <v>142</v>
      </c>
      <c r="C154" s="52">
        <v>1</v>
      </c>
      <c r="D154" s="4" t="s">
        <v>173</v>
      </c>
      <c r="E154" s="20">
        <f t="shared" ref="E154" si="15">+F154+G154+H154</f>
        <v>3811808</v>
      </c>
      <c r="F154" s="21"/>
      <c r="G154" s="21"/>
      <c r="H154" s="22">
        <v>3811808</v>
      </c>
    </row>
    <row r="155" spans="2:8" ht="32.25" customHeight="1" x14ac:dyDescent="0.25">
      <c r="B155" s="41"/>
      <c r="C155" s="56"/>
      <c r="D155" s="15" t="s">
        <v>156</v>
      </c>
      <c r="E155" s="28">
        <f>SUM(E154:E154)</f>
        <v>3811808</v>
      </c>
      <c r="F155" s="28">
        <f>SUM(F154:F154)</f>
        <v>0</v>
      </c>
      <c r="G155" s="28">
        <f>SUM(G154:G154)</f>
        <v>0</v>
      </c>
      <c r="H155" s="29">
        <f>SUM(H154:H154)</f>
        <v>3811808</v>
      </c>
    </row>
    <row r="156" spans="2:8" x14ac:dyDescent="0.25">
      <c r="B156" s="38">
        <f>+B154+1</f>
        <v>143</v>
      </c>
      <c r="C156" s="52">
        <v>1</v>
      </c>
      <c r="D156" s="6" t="s">
        <v>169</v>
      </c>
      <c r="E156" s="30">
        <f t="shared" ref="E156:E158" si="16">+F156+G156+H156</f>
        <v>0</v>
      </c>
      <c r="F156" s="24"/>
      <c r="G156" s="24"/>
      <c r="H156" s="25"/>
    </row>
    <row r="157" spans="2:8" x14ac:dyDescent="0.25">
      <c r="B157" s="38">
        <f>+B156+1</f>
        <v>144</v>
      </c>
      <c r="C157" s="52">
        <v>2</v>
      </c>
      <c r="D157" s="6" t="s">
        <v>128</v>
      </c>
      <c r="E157" s="30">
        <f>+F157+G157+H157</f>
        <v>2073400</v>
      </c>
      <c r="F157" s="24">
        <v>1732692</v>
      </c>
      <c r="G157" s="24">
        <v>311148</v>
      </c>
      <c r="H157" s="25">
        <v>29560</v>
      </c>
    </row>
    <row r="158" spans="2:8" x14ac:dyDescent="0.25">
      <c r="B158" s="38">
        <f t="shared" ref="B158:B162" si="17">+B157+1</f>
        <v>145</v>
      </c>
      <c r="C158" s="52">
        <v>3</v>
      </c>
      <c r="D158" s="6" t="s">
        <v>167</v>
      </c>
      <c r="E158" s="30">
        <f t="shared" si="16"/>
        <v>3144190</v>
      </c>
      <c r="F158" s="24">
        <v>2537112</v>
      </c>
      <c r="G158" s="24">
        <v>530328</v>
      </c>
      <c r="H158" s="25">
        <v>76750</v>
      </c>
    </row>
    <row r="159" spans="2:8" x14ac:dyDescent="0.25">
      <c r="B159" s="38">
        <f t="shared" si="17"/>
        <v>146</v>
      </c>
      <c r="C159" s="52">
        <v>4</v>
      </c>
      <c r="D159" s="4" t="s">
        <v>168</v>
      </c>
      <c r="E159" s="30">
        <f t="shared" ref="E159:E165" si="18">+F159+G159+H159</f>
        <v>891928</v>
      </c>
      <c r="F159" s="24">
        <v>730155</v>
      </c>
      <c r="G159" s="24">
        <v>150063</v>
      </c>
      <c r="H159" s="25">
        <v>11710</v>
      </c>
    </row>
    <row r="160" spans="2:8" x14ac:dyDescent="0.25">
      <c r="B160" s="38">
        <f t="shared" si="17"/>
        <v>147</v>
      </c>
      <c r="C160" s="52">
        <v>5</v>
      </c>
      <c r="D160" s="6" t="s">
        <v>166</v>
      </c>
      <c r="E160" s="30">
        <f t="shared" si="18"/>
        <v>2132673</v>
      </c>
      <c r="F160" s="24">
        <v>1684494</v>
      </c>
      <c r="G160" s="24">
        <v>319725</v>
      </c>
      <c r="H160" s="25">
        <v>128454</v>
      </c>
    </row>
    <row r="161" spans="2:8" ht="31.5" x14ac:dyDescent="0.25">
      <c r="B161" s="38">
        <f t="shared" si="17"/>
        <v>148</v>
      </c>
      <c r="C161" s="52">
        <v>6</v>
      </c>
      <c r="D161" s="6" t="s">
        <v>129</v>
      </c>
      <c r="E161" s="30">
        <f t="shared" si="18"/>
        <v>1244493</v>
      </c>
      <c r="F161" s="24">
        <v>1058985</v>
      </c>
      <c r="G161" s="24">
        <v>179097</v>
      </c>
      <c r="H161" s="25">
        <v>6411</v>
      </c>
    </row>
    <row r="162" spans="2:8" x14ac:dyDescent="0.25">
      <c r="B162" s="38">
        <f t="shared" si="17"/>
        <v>149</v>
      </c>
      <c r="C162" s="52">
        <v>7</v>
      </c>
      <c r="D162" s="6" t="s">
        <v>130</v>
      </c>
      <c r="E162" s="30">
        <f t="shared" si="18"/>
        <v>252211</v>
      </c>
      <c r="F162" s="24">
        <v>176730</v>
      </c>
      <c r="G162" s="24">
        <v>44181</v>
      </c>
      <c r="H162" s="25">
        <v>31300</v>
      </c>
    </row>
    <row r="163" spans="2:8" x14ac:dyDescent="0.25">
      <c r="B163" s="38">
        <f>B162+1</f>
        <v>150</v>
      </c>
      <c r="C163" s="52">
        <v>9</v>
      </c>
      <c r="D163" s="6" t="s">
        <v>131</v>
      </c>
      <c r="E163" s="30">
        <f t="shared" si="18"/>
        <v>1228677</v>
      </c>
      <c r="F163" s="24">
        <v>978849</v>
      </c>
      <c r="G163" s="24">
        <v>227763</v>
      </c>
      <c r="H163" s="25">
        <v>22065</v>
      </c>
    </row>
    <row r="164" spans="2:8" x14ac:dyDescent="0.25">
      <c r="B164" s="38">
        <f t="shared" ref="B164:B165" si="19">+B163+1</f>
        <v>151</v>
      </c>
      <c r="C164" s="52">
        <v>10</v>
      </c>
      <c r="D164" s="6" t="s">
        <v>163</v>
      </c>
      <c r="E164" s="30">
        <f t="shared" si="18"/>
        <v>847200</v>
      </c>
      <c r="F164" s="24">
        <v>793686</v>
      </c>
      <c r="G164" s="24">
        <v>53514</v>
      </c>
      <c r="H164" s="25"/>
    </row>
    <row r="165" spans="2:8" x14ac:dyDescent="0.25">
      <c r="B165" s="38">
        <f t="shared" si="19"/>
        <v>152</v>
      </c>
      <c r="C165" s="52">
        <v>11</v>
      </c>
      <c r="D165" s="6" t="s">
        <v>137</v>
      </c>
      <c r="E165" s="30">
        <f t="shared" si="18"/>
        <v>2275878</v>
      </c>
      <c r="F165" s="24">
        <v>1744503</v>
      </c>
      <c r="G165" s="24">
        <v>436125</v>
      </c>
      <c r="H165" s="25">
        <v>95250</v>
      </c>
    </row>
    <row r="166" spans="2:8" ht="32.25" customHeight="1" x14ac:dyDescent="0.25">
      <c r="B166" s="42"/>
      <c r="C166" s="57"/>
      <c r="D166" s="13" t="s">
        <v>175</v>
      </c>
      <c r="E166" s="28">
        <f>SUM(E156:E165)</f>
        <v>14090650</v>
      </c>
      <c r="F166" s="28">
        <f>SUM(F156:F165)</f>
        <v>11437206</v>
      </c>
      <c r="G166" s="28">
        <f>SUM(G156:G165)</f>
        <v>2251944</v>
      </c>
      <c r="H166" s="29">
        <f>SUM(H156:H165)</f>
        <v>401500</v>
      </c>
    </row>
    <row r="167" spans="2:8" x14ac:dyDescent="0.25">
      <c r="B167" s="38">
        <f>+B165+1</f>
        <v>153</v>
      </c>
      <c r="C167" s="54">
        <v>1</v>
      </c>
      <c r="D167" s="4" t="s">
        <v>159</v>
      </c>
      <c r="E167" s="20">
        <f t="shared" ref="E167:E168" si="20">+F167+G167+H167</f>
        <v>2586482</v>
      </c>
      <c r="F167" s="21">
        <v>1737714</v>
      </c>
      <c r="G167" s="21">
        <v>377580</v>
      </c>
      <c r="H167" s="22">
        <v>471188</v>
      </c>
    </row>
    <row r="168" spans="2:8" x14ac:dyDescent="0.25">
      <c r="B168" s="38">
        <f>+B167+1</f>
        <v>154</v>
      </c>
      <c r="C168" s="54">
        <v>2</v>
      </c>
      <c r="D168" s="4" t="s">
        <v>165</v>
      </c>
      <c r="E168" s="20">
        <f t="shared" si="20"/>
        <v>793434</v>
      </c>
      <c r="F168" s="24">
        <v>589683</v>
      </c>
      <c r="G168" s="24">
        <v>147420</v>
      </c>
      <c r="H168" s="25">
        <v>56331</v>
      </c>
    </row>
    <row r="169" spans="2:8" ht="21" customHeight="1" x14ac:dyDescent="0.25">
      <c r="B169" s="41"/>
      <c r="C169" s="56"/>
      <c r="D169" s="15" t="s">
        <v>155</v>
      </c>
      <c r="E169" s="28">
        <f>+E168+E167</f>
        <v>3379916</v>
      </c>
      <c r="F169" s="28">
        <f>+F168+F167</f>
        <v>2327397</v>
      </c>
      <c r="G169" s="28">
        <f t="shared" ref="G169:H169" si="21">+G168+G167</f>
        <v>525000</v>
      </c>
      <c r="H169" s="29">
        <f t="shared" si="21"/>
        <v>527519</v>
      </c>
    </row>
    <row r="170" spans="2:8" x14ac:dyDescent="0.25">
      <c r="B170" s="38">
        <f>+B168+1</f>
        <v>155</v>
      </c>
      <c r="C170" s="54">
        <v>1</v>
      </c>
      <c r="D170" s="4" t="s">
        <v>153</v>
      </c>
      <c r="E170" s="20">
        <f t="shared" ref="E170" si="22">+F170+G170+H170</f>
        <v>136000000</v>
      </c>
      <c r="F170" s="24"/>
      <c r="G170" s="24"/>
      <c r="H170" s="25">
        <v>136000000</v>
      </c>
    </row>
    <row r="171" spans="2:8" ht="32.25" customHeight="1" x14ac:dyDescent="0.25">
      <c r="B171" s="41"/>
      <c r="C171" s="56"/>
      <c r="D171" s="15" t="s">
        <v>174</v>
      </c>
      <c r="E171" s="28">
        <f>E170</f>
        <v>136000000</v>
      </c>
      <c r="F171" s="28">
        <f>F170</f>
        <v>0</v>
      </c>
      <c r="G171" s="28">
        <f t="shared" ref="G171" si="23">G170</f>
        <v>0</v>
      </c>
      <c r="H171" s="29">
        <f t="shared" ref="H171" si="24">H170</f>
        <v>136000000</v>
      </c>
    </row>
    <row r="172" spans="2:8" x14ac:dyDescent="0.25">
      <c r="B172" s="38">
        <f>+B170+1</f>
        <v>156</v>
      </c>
      <c r="C172" s="54">
        <v>1</v>
      </c>
      <c r="D172" s="4" t="s">
        <v>171</v>
      </c>
      <c r="E172" s="20">
        <f>+F172+G172+H172</f>
        <v>19191466</v>
      </c>
      <c r="F172" s="21">
        <v>16052267</v>
      </c>
      <c r="G172" s="21">
        <v>3139199</v>
      </c>
      <c r="H172" s="22"/>
    </row>
    <row r="173" spans="2:8" ht="21" customHeight="1" x14ac:dyDescent="0.25">
      <c r="B173" s="39"/>
      <c r="C173" s="55"/>
      <c r="D173" s="15" t="s">
        <v>172</v>
      </c>
      <c r="E173" s="18">
        <f>+E172</f>
        <v>19191466</v>
      </c>
      <c r="F173" s="18">
        <f>+F172</f>
        <v>16052267</v>
      </c>
      <c r="G173" s="18">
        <f t="shared" ref="G173" si="25">+G172</f>
        <v>3139199</v>
      </c>
      <c r="H173" s="19">
        <f t="shared" ref="H173" si="26">+H172</f>
        <v>0</v>
      </c>
    </row>
    <row r="174" spans="2:8" x14ac:dyDescent="0.25">
      <c r="B174" s="38">
        <v>157</v>
      </c>
      <c r="C174" s="52">
        <v>1</v>
      </c>
      <c r="D174" s="6" t="s">
        <v>179</v>
      </c>
      <c r="E174" s="20">
        <f t="shared" ref="E174" si="27">+F174+G174+H174</f>
        <v>39076788.899999999</v>
      </c>
      <c r="F174" s="45"/>
      <c r="G174" s="21"/>
      <c r="H174" s="22">
        <v>39076788.899999999</v>
      </c>
    </row>
    <row r="175" spans="2:8" ht="21" customHeight="1" thickBot="1" x14ac:dyDescent="0.3">
      <c r="B175" s="64"/>
      <c r="C175" s="65"/>
      <c r="D175" s="66" t="s">
        <v>154</v>
      </c>
      <c r="E175" s="67">
        <f>SUM(E174:E174)</f>
        <v>39076788.899999999</v>
      </c>
      <c r="F175" s="67">
        <f>SUM(F174:F174)</f>
        <v>0</v>
      </c>
      <c r="G175" s="67">
        <f>SUM(G174:G174)</f>
        <v>0</v>
      </c>
      <c r="H175" s="68">
        <f>SUM(H174:H174)</f>
        <v>39076788.899999999</v>
      </c>
    </row>
    <row r="176" spans="2:8" ht="33" customHeight="1" thickBot="1" x14ac:dyDescent="0.3">
      <c r="B176" s="70" t="s">
        <v>135</v>
      </c>
      <c r="C176" s="71"/>
      <c r="D176" s="72"/>
      <c r="E176" s="50">
        <f>+E6+E8+E10+E173+E82+E129+E149+E153+E166+E133+E169+E155+E171+E175</f>
        <v>1330039925</v>
      </c>
      <c r="F176" s="50">
        <f>+F6+F8+F10+F173+F82+F129+F149+F153+F166+F133+F169+F155+F171+F175</f>
        <v>814131039</v>
      </c>
      <c r="G176" s="50">
        <f>+G6+G8+G10+G173+G82+G129+G149+G153+G166+G133+G169+G155+G171+G175</f>
        <v>95815054</v>
      </c>
      <c r="H176" s="51">
        <f>+H6+H8+H10+H173+H82+H129+H149+H153+H166+H133+H169+H155+H171+H175</f>
        <v>420093832</v>
      </c>
    </row>
    <row r="177" spans="5:5" x14ac:dyDescent="0.25">
      <c r="E177" s="44"/>
    </row>
  </sheetData>
  <customSheetViews>
    <customSheetView guid="{48BE52D0-43D0-475A-B540-76EDF03D897D}" scale="85" fitToPage="1">
      <pane xSplit="2" ySplit="4" topLeftCell="C115" activePane="bottomRight" state="frozen"/>
      <selection pane="bottomRight" activeCell="O120" sqref="O120"/>
      <pageMargins left="0.39370078740157483" right="0.39370078740157483" top="0.78740157480314965" bottom="0.39370078740157483" header="0.59055118110236227" footer="0.39370078740157483"/>
      <printOptions horizontalCentered="1"/>
      <pageSetup paperSize="9" scale="74" fitToHeight="10" orientation="landscape" r:id="rId1"/>
    </customSheetView>
    <customSheetView guid="{695307FA-A9B4-4F58-B813-729A079F3ACC}" scale="85" showPageBreaks="1" fitToPage="1" printArea="1">
      <pane xSplit="2" ySplit="4" topLeftCell="C174" activePane="bottomRight" state="frozen"/>
      <selection pane="bottomRight" activeCell="C1" sqref="C1:I2"/>
      <pageMargins left="0.39370078740157483" right="0.39370078740157483" top="0.78740157480314965" bottom="0.39370078740157483" header="0.59055118110236227" footer="0.39370078740157483"/>
      <printOptions horizontalCentered="1"/>
      <pageSetup paperSize="9" scale="73" fitToHeight="0" orientation="landscape" r:id="rId2"/>
    </customSheetView>
  </customSheetViews>
  <mergeCells count="2">
    <mergeCell ref="B1:H2"/>
    <mergeCell ref="B176:D176"/>
  </mergeCells>
  <printOptions horizontalCentered="1"/>
  <pageMargins left="0.39370078740157483" right="0.39370078740157483" top="0.78740157480314965" bottom="0.39370078740157483" header="0.39370078740157483" footer="0.39370078740157483"/>
  <pageSetup paperSize="9" scale="72" fitToHeight="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2024 y 1 chorak</vt:lpstr>
      <vt:lpstr>'2024 y 1 chorak'!Print_Titles</vt:lpstr>
      <vt:lpstr>'2024 y 1 chorak'!Область_печати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Халиков Акмал Холбоевич</cp:lastModifiedBy>
  <cp:lastPrinted>2024-04-26T15:12:40Z</cp:lastPrinted>
  <dcterms:created xsi:type="dcterms:W3CDTF">2021-04-30T13:09:32Z</dcterms:created>
  <dcterms:modified xsi:type="dcterms:W3CDTF">2025-12-20T10:10:33Z</dcterms:modified>
</cp:coreProperties>
</file>