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192.168.176.10\FileServer\15. Moliya_iqt_Departamenti\2. Moliyalashtirish\A.Xalikov\Сайтга Чораклар маблаглар\Tayyor\"/>
    </mc:Choice>
  </mc:AlternateContent>
  <xr:revisionPtr revIDLastSave="0" documentId="13_ncr:1_{1F63A3F3-5D0C-4BE9-9546-AF97D9D3A99C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2024 yil 2-chorak" sheetId="1" r:id="rId1"/>
  </sheets>
  <definedNames>
    <definedName name="_xlnm._FilterDatabase" localSheetId="0" hidden="1">'2024 yil 2-chorak'!$A$4:$J$179</definedName>
    <definedName name="FinancingLevel">#REF!</definedName>
    <definedName name="FunctionalItem">#REF!</definedName>
    <definedName name="HeaderOrganization">#REF!</definedName>
    <definedName name="ImportRow">#REF!</definedName>
    <definedName name="ImportRowTotal">#REF!</definedName>
    <definedName name="OnDate">#REF!</definedName>
    <definedName name="Organization">#REF!</definedName>
    <definedName name="Period">#REF!</definedName>
    <definedName name="Print_Titles" localSheetId="0">'2024 yil 2-chorak'!$3:$3</definedName>
    <definedName name="SettlementCode">#REF!</definedName>
    <definedName name="Z_1B508C43_1770_4189_A328_F63F84B587BF_.wvu.FilterData" localSheetId="0" hidden="1">'2024 yil 2-chorak'!$B$4:$J$178</definedName>
    <definedName name="Z_1B9A18B2_CD91_4A42_A166_8B7ECB132A8F_.wvu.PrintArea" localSheetId="0" hidden="1">'2024 yil 2-chorak'!$A$1:$I$182</definedName>
    <definedName name="Z_21511FD3_567A_4225_B2DD_A9B608D0B12B_.wvu.FilterData" localSheetId="0" hidden="1">'2024 yil 2-chorak'!$B$4:$J$178</definedName>
    <definedName name="Z_31B9B04B_F787_4846_B599_29CA8B5E0ED4_.wvu.FilterData" localSheetId="0" hidden="1">'2024 yil 2-chorak'!$B$4:$J$178</definedName>
    <definedName name="Z_360D12F2_3AF1_4004_A8AB_DEE7A9489703_.wvu.FilterData" localSheetId="0" hidden="1">'2024 yil 2-chorak'!$B$4:$J$178</definedName>
    <definedName name="Z_3668BAC4_D37D_4EA4_9E53_B406C9261D60_.wvu.FilterData" localSheetId="0" hidden="1">'2024 yil 2-chorak'!$B$4:$J$178</definedName>
    <definedName name="Z_3D3D9AA7_0A56_48B4_925A_3212C916F354_.wvu.FilterData" localSheetId="0" hidden="1">'2024 yil 2-chorak'!$B$4:$J$178</definedName>
    <definedName name="Z_42BBBEB7_B0C0_494F_99E3_21FA69E0C300_.wvu.FilterData" localSheetId="0" hidden="1">'2024 yil 2-chorak'!$B$4:$J$178</definedName>
    <definedName name="Z_48BE52D0_43D0_475A_B540_76EDF03D897D_.wvu.FilterData" localSheetId="0" hidden="1">'2024 yil 2-chorak'!$B$4:$J$178</definedName>
    <definedName name="Z_5B8E3C17_6206_42E9_9231_6B9F7AE253BD_.wvu.FilterData" localSheetId="0" hidden="1">'2024 yil 2-chorak'!$B$4:$J$178</definedName>
    <definedName name="Z_695307FA_A9B4_4F58_B813_729A079F3ACC_.wvu.FilterData" localSheetId="0" hidden="1">'2024 yil 2-chorak'!$B$4:$J$178</definedName>
    <definedName name="Z_695307FA_A9B4_4F58_B813_729A079F3ACC_.wvu.PrintArea" localSheetId="0" hidden="1">'2024 yil 2-chorak'!$A$1:$J$179</definedName>
    <definedName name="Z_6B784B06_A9A9_45C2_8BB5_F74634D90502_.wvu.FilterData" localSheetId="0" hidden="1">'2024 yil 2-chorak'!$B$4:$J$178</definedName>
    <definedName name="Z_7982456B_7A93_4BED_A5EA_27A1F19D9829_.wvu.FilterData" localSheetId="0" hidden="1">'2024 yil 2-chorak'!$B$4:$J$178</definedName>
    <definedName name="Z_7982456B_7A93_4BED_A5EA_27A1F19D9829_.wvu.PrintArea" localSheetId="0" hidden="1">'2024 yil 2-chorak'!$A$1:$I$179</definedName>
    <definedName name="Z_9057824E_9C15_43D8_8340_3436154DA15B_.wvu.FilterData" localSheetId="0" hidden="1">'2024 yil 2-chorak'!$B$4:$J$178</definedName>
    <definedName name="Z_97F7EE2A_D570_4423_9B3E_51E6C63D9EAE_.wvu.FilterData" localSheetId="0" hidden="1">'2024 yil 2-chorak'!$B$4:$J$178</definedName>
    <definedName name="Z_97F7EE2A_D570_4423_9B3E_51E6C63D9EAE_.wvu.PrintArea" localSheetId="0" hidden="1">'2024 yil 2-chorak'!$A$1:$J$179</definedName>
    <definedName name="Z_98EDB6F9_6035_4E8C_9909_B6EAA5B1B95D_.wvu.FilterData" localSheetId="0" hidden="1">'2024 yil 2-chorak'!$B$4:$J$178</definedName>
    <definedName name="Z_9CBF20FB_FA52_4781_872B_C5C859A0483C_.wvu.FilterData" localSheetId="0" hidden="1">'2024 yil 2-chorak'!$B$4:$J$178</definedName>
    <definedName name="Z_ACE1ECF7_1990_4A39_8BFA_943F5629CA99_.wvu.FilterData" localSheetId="0" hidden="1">'2024 yil 2-chorak'!$B$4:$J$178</definedName>
    <definedName name="Z_BA75AB02_CEBA_47AC_8786_3E5BF4543CD7_.wvu.FilterData" localSheetId="0" hidden="1">'2024 yil 2-chorak'!$B$4:$J$178</definedName>
    <definedName name="Z_CABD3325_8307_402D_A370_96B23E106788_.wvu.Cols" localSheetId="0" hidden="1">'2024 yil 2-chorak'!#REF!</definedName>
    <definedName name="Z_CABD3325_8307_402D_A370_96B23E106788_.wvu.FilterData" localSheetId="0" hidden="1">'2024 yil 2-chorak'!$B$4:$J$178</definedName>
    <definedName name="Z_CABD3325_8307_402D_A370_96B23E106788_.wvu.PrintArea" localSheetId="0" hidden="1">'2024 yil 2-chorak'!$A$1:$J$179</definedName>
    <definedName name="Z_F3339AA8_C866_42BF_B534_EA515AE530D0_.wvu.FilterData" localSheetId="0" hidden="1">'2024 yil 2-chorak'!$B$4:$J$178</definedName>
    <definedName name="Z_F42DEEC5_7390_4A4C_A817_238E71E75060_.wvu.FilterData" localSheetId="0" hidden="1">'2024 yil 2-chorak'!$B$4:$J$178</definedName>
    <definedName name="Z_FFF540AB_FD98_4B73_9214_7E69E7E3A3CE_.wvu.FilterData" localSheetId="0" hidden="1">'2024 yil 2-chorak'!$B$4:$J$178</definedName>
    <definedName name="_xlnm.Print_Area" localSheetId="0">'2024 yil 2-chorak'!$B$1:$J$182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4" i="1" l="1"/>
  <c r="B91" i="1"/>
  <c r="C160" i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F178" i="1" l="1"/>
  <c r="I177" i="1"/>
  <c r="H177" i="1"/>
  <c r="F177" i="1" s="1"/>
  <c r="G177" i="1"/>
  <c r="F175" i="1"/>
  <c r="H178" i="1"/>
  <c r="I178" i="1"/>
  <c r="G178" i="1"/>
  <c r="D81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D61" i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C12" i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D122" i="1" l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l="1"/>
  <c r="B64" i="1"/>
  <c r="B65" i="1" s="1"/>
  <c r="B66" i="1" s="1"/>
  <c r="J161" i="1"/>
  <c r="B67" i="1" l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J7" i="1"/>
  <c r="J163" i="1"/>
  <c r="B81" i="1" l="1"/>
  <c r="B82" i="1" s="1"/>
  <c r="J5" i="1"/>
  <c r="J178" i="1" s="1"/>
  <c r="B83" i="1" l="1"/>
  <c r="B84" i="1" s="1"/>
  <c r="B85" i="1" s="1"/>
  <c r="B86" i="1" s="1"/>
  <c r="C64" i="1"/>
  <c r="C65" i="1" s="1"/>
  <c r="C66" i="1" s="1"/>
  <c r="B87" i="1" l="1"/>
  <c r="B88" i="1" s="1"/>
  <c r="B89" i="1" s="1"/>
  <c r="C67" i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B90" i="1" l="1"/>
  <c r="C81" i="1"/>
  <c r="C82" i="1" s="1"/>
  <c r="C83" i="1" l="1"/>
  <c r="C84" i="1" s="1"/>
  <c r="C85" i="1" s="1"/>
  <c r="C86" i="1" s="1"/>
  <c r="B92" i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l="1"/>
  <c r="B159" i="1" s="1"/>
  <c r="C87" i="1"/>
  <c r="C88" i="1" s="1"/>
  <c r="C89" i="1" s="1"/>
  <c r="C90" i="1" s="1"/>
  <c r="C91" i="1" s="1"/>
  <c r="B160" i="1" l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C92" i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l="1"/>
  <c r="C159" i="1" s="1"/>
  <c r="C172" i="1" s="1"/>
  <c r="C173" i="1" s="1"/>
  <c r="C175" i="1" s="1"/>
  <c r="C176" i="1" s="1"/>
</calcChain>
</file>

<file path=xl/sharedStrings.xml><?xml version="1.0" encoding="utf-8"?>
<sst xmlns="http://schemas.openxmlformats.org/spreadsheetml/2006/main" count="578" uniqueCount="359">
  <si>
    <t>ming so'mda</t>
  </si>
  <si>
    <t>Худуд</t>
  </si>
  <si>
    <t>Tashkilot soni</t>
  </si>
  <si>
    <t>Smetalar soni</t>
  </si>
  <si>
    <t>T/r</t>
  </si>
  <si>
    <t>Byudjet tashkilotlarining nomlanishi</t>
  </si>
  <si>
    <t>STIR</t>
  </si>
  <si>
    <t>Paragraf</t>
  </si>
  <si>
    <t>Shaxsiy hisob varaq</t>
  </si>
  <si>
    <t>I-guruh
Ish haqi va unga tenglashtiruvchi (jumladan, stipendiya to‘lovlari) to‘lovlar miqdori</t>
  </si>
  <si>
    <t>II-guruh
Yagona ijtimoiy soliq va sug'urta</t>
  </si>
  <si>
    <t>IV-guruh
Boshqa xarajatlar</t>
  </si>
  <si>
    <t>7098-100-350</t>
  </si>
  <si>
    <t>г.Ташкент</t>
  </si>
  <si>
    <t>Oliy ta'lim, fan va innovatsiyalar vazirligi markaziy apparati</t>
  </si>
  <si>
    <t>100010860262807098100350001</t>
  </si>
  <si>
    <t>7096-300-045</t>
  </si>
  <si>
    <t>Bilim va malakalarni baholash agentligi</t>
  </si>
  <si>
    <t>100010860262667096300045001</t>
  </si>
  <si>
    <t>7014-301-254</t>
  </si>
  <si>
    <t>Innovatsion rivojlanish agentligi</t>
  </si>
  <si>
    <t>100010860262807014301254001</t>
  </si>
  <si>
    <t>7092-100-350</t>
  </si>
  <si>
    <t>Urganch davlat universiteti huzuridagi fizika-matematika va informatika fanlariga ixtisoslashtirilgan maktab</t>
  </si>
  <si>
    <t>100010860334017092100350001</t>
  </si>
  <si>
    <t>Toshkent irrigatsiya va qishloq xo‘jaligini mexanizatsiyalash muhandislari instituti huzuridagi aniq fanlarga ixtisoslashtirilgan maktab</t>
  </si>
  <si>
    <t>Samarqand davlat universiteti huzuridagi aniq fanlarga ixtisoslashtirilgan maktab</t>
  </si>
  <si>
    <t>100010860182367092100350001</t>
  </si>
  <si>
    <t>7092-500-350</t>
  </si>
  <si>
    <t>Qoraqalpoq davlat universiteti akademik litseyi</t>
  </si>
  <si>
    <t>Nukus davlat pedagogika instituti akademik litseyi</t>
  </si>
  <si>
    <t>Andijon davlat universiteti akademik litseyi</t>
  </si>
  <si>
    <t>Andijon mashinasozlik instituti akademik litseyi</t>
  </si>
  <si>
    <t>Buxoro muxandislik texnologiya instituti akademik litseyi</t>
  </si>
  <si>
    <t>Buxoro davlat universiteti Qorako‘l akademik litseyi</t>
  </si>
  <si>
    <t>Jizzax politexnika instituti akademik litseyi</t>
  </si>
  <si>
    <t>Jizzax davlat pedagogika instituti akademik litseyi</t>
  </si>
  <si>
    <t>Qarshi muhandislik iqtisodiyot instituti akademik litseyi</t>
  </si>
  <si>
    <t>Qarshi davlat universiteti akademik litseyi</t>
  </si>
  <si>
    <t>Navoiy davlat pedagogika instituti akademik litseyi</t>
  </si>
  <si>
    <t>Namangan davlat universiteti akademik litseyi</t>
  </si>
  <si>
    <t>Namangan muxandislik-qurilish instituti akademik litseyi</t>
  </si>
  <si>
    <t>Namangan muxandislik-texnologiya instituti akademik litseyi</t>
  </si>
  <si>
    <t>Samarqand davlat universiteti akademik litseyi</t>
  </si>
  <si>
    <t>Samarqand davlat chet tillari instituti akademik litseyi</t>
  </si>
  <si>
    <t>Samarqand davlat arxitektura qurilish instituti akademik litseyi</t>
  </si>
  <si>
    <t>Samarqand iqtisodiyot va servis instituti akademik litseyi</t>
  </si>
  <si>
    <t>Guliston davlat universiteti akademik litseyi</t>
  </si>
  <si>
    <t>Termiz muxandislik texnologiyalar instituti akademik litsey</t>
  </si>
  <si>
    <t>Termiz davlat universiteti akademik litseyi</t>
  </si>
  <si>
    <t>Chirchiq davlat pedagogika instituti akademik litseyi</t>
  </si>
  <si>
    <t>Farg‘ona politexnika instituti akademik litseyi</t>
  </si>
  <si>
    <t>Farg‘ona davlat universiteti akademik litseyi</t>
  </si>
  <si>
    <t>Qo‘qon davlat pedagogika instituti akademik litseyi</t>
  </si>
  <si>
    <t>Urganch davlat universiteti akademik litseyi</t>
  </si>
  <si>
    <t>O‘zbekiston Milliy universiteti S.X. Sirojiddinov nomli akademik litseyi</t>
  </si>
  <si>
    <t>Toshkent davlat o‘zbek tili va adabiyoti universiteti akademik litsey</t>
  </si>
  <si>
    <t>Toshkent moliya instituti akademik litseyi</t>
  </si>
  <si>
    <t>Toshkent kimyo-texnologiyalari instituti akademik litseyi</t>
  </si>
  <si>
    <t>Toshkent arxitektura qurilish instituti akademik litseyi</t>
  </si>
  <si>
    <t>Toshkent to‘qimachilik va yengil sanoat instituti akademik litseyi</t>
  </si>
  <si>
    <t>O‘zbekiston davlat jahon tillari universiteti akademik litseyi</t>
  </si>
  <si>
    <t>I.M.Gubkin nomli Rossiya davlat neft va gaz universiteti Toshkent shahridagi filiali akademik litseyi</t>
  </si>
  <si>
    <t>Toshkent davlat sharqshunoslik instituti akademik litseyi</t>
  </si>
  <si>
    <t>Islom Karimov nomidagi Toshkent davlat texnika universiteti akademik litseyi</t>
  </si>
  <si>
    <t>Toshkent davlat iqtisodiyot universiteti akademik litseyi</t>
  </si>
  <si>
    <t>Toshkent irrigatsiya va qishloq xo‘jaligini mexanizatsiyalash muhandislari instituti Qarshi filiali akademik litseyi</t>
  </si>
  <si>
    <t>Toshkent irrigatsiya va qishloq xo‘jaligini mexanizatsiyalash muhandislari institutining "Internatsional Xaus Toshkent" akademik litseyi</t>
  </si>
  <si>
    <t>Toshkent davlat texnika universiteti Olmaliq filiali huzuridagi akademik litsey</t>
  </si>
  <si>
    <t>Guliston davlat pedagogika institutining akademik litseyi</t>
  </si>
  <si>
    <t>Andijon davlat pedagogika institutining akademik litseyi</t>
  </si>
  <si>
    <t>Namangan davlat pedagogika institutining akademik litseyi</t>
  </si>
  <si>
    <t>O‘zbekiston-Finlandiya pedagogika institutining akademik litseyi</t>
  </si>
  <si>
    <t>Buxoro davlat pedagogika institutining akademik litseyi</t>
  </si>
  <si>
    <t>Urganch davlat pedagogika institutining akademik litseyi</t>
  </si>
  <si>
    <t>Shahrisabz davlat pedagogika institutining akademik litseyi</t>
  </si>
  <si>
    <t>Termiz davlat pedagogika institutining akademik litseyi</t>
  </si>
  <si>
    <t>7097-100-350</t>
  </si>
  <si>
    <t>O‘zbekiston milliy universiteti noyob ilmiy ob'ekti</t>
  </si>
  <si>
    <t xml:space="preserve">O‘zbekiston milliy universiteti huzuridagi biofizika va biokimyo instituti  </t>
  </si>
  <si>
    <t xml:space="preserve">O‘zbekiston milliy universiteti huzuridagi Yarimo‘tkazgichlar ilmiy-tadqiqot instituti </t>
  </si>
  <si>
    <t>O‘zbekiston milliy universiteti huzuridagi Nanotexnologiyalarni rivojlantirish markazi</t>
  </si>
  <si>
    <t>TIQXMMI huzuridagi Fundamental va amaliy tadqiqotlar institutini</t>
  </si>
  <si>
    <t>TDIU huzuridagi "O‘zbekiston iqtisodiyotini rivojlantirishning ilmiy asoslari va muammolari" ITM</t>
  </si>
  <si>
    <t>Samarqand davlat universiteti ilmiy tadqiqot majmuasi</t>
  </si>
  <si>
    <t>Toshkent to‘qimachilik va yengil sanoat instituti qoshidagi «Forma kiyimlarini loyxalash ilmiy laboratoriya»</t>
  </si>
  <si>
    <t>TDTU huzuridagi O‘zbekiston - Yaponiya yoshlari innovatsion markazi</t>
  </si>
  <si>
    <t>"FAN VA TARAQQIYOT davlat unitar korxonasi"</t>
  </si>
  <si>
    <t>Oliy atestatsiya komissiyasi</t>
  </si>
  <si>
    <t>7015-100-350</t>
  </si>
  <si>
    <t>Oliy taʼlim, fan va innovatsiyalar vazirligi huzuridagi Ilg‘or texlogiyalar markazi</t>
  </si>
  <si>
    <t>100010860262807015100350002</t>
  </si>
  <si>
    <t>Innovatsiyalarni joriy qilish va texnologiyalar transferi milliy ofisi</t>
  </si>
  <si>
    <t>100010860262807015100350001</t>
  </si>
  <si>
    <t>7096-200-350</t>
  </si>
  <si>
    <t>Oliy ta’lim tizimi kadrlarini qayta tayyorlash va malakasini oshirish instituti</t>
  </si>
  <si>
    <t>100010860262807096200350001</t>
  </si>
  <si>
    <t>Qoraqalpoq davlat universiteti huzuridagi pedagog kadrlarni qayta tayyorlash va ularning malakasini oshirish mintaqaviy markazi</t>
  </si>
  <si>
    <t>100010860354017096200350001</t>
  </si>
  <si>
    <t>Buxoro davlat universiteti huzuridagi pedagog kadrlarni qayta tayyorlash va ularning malakasini oshirish mintaqaviy markazi</t>
  </si>
  <si>
    <t>100010860064017096200350001</t>
  </si>
  <si>
    <t>Samarqand davlat universiteti huzuridagi pedagog kadrlarni qayta tayyorlash va ularning malakasini oshirish mintaqaviy markazi</t>
  </si>
  <si>
    <t>100010860184017096200350001</t>
  </si>
  <si>
    <t>Fargʼona davlat universiteti huzuridagi pedagog kadrlarni qayta tayyorlash va ularning malakasini oshirish mintaqaviy markazi</t>
  </si>
  <si>
    <t>Oʼzbekiston milliy universiteti huzuridagi pedagog kadrlarni qayta tayyorlash va ularning malakasini oshirish tarmoq (mintaqaviy) markazi</t>
  </si>
  <si>
    <t>Toshkent davlat iqtisodiyot universiteti huzuridagi pedagog kadrlarni qayta tayyorlash va ularning malakasini oshirish tarmoq markazi</t>
  </si>
  <si>
    <t>Toshkent davlat texnika universiteti huzuridagi pedagog kadrlarni qayta tayyorlash va ularning malakasini oshirish tarmoq markazi</t>
  </si>
  <si>
    <t>100010860262807096200350004</t>
  </si>
  <si>
    <t>Toshkent arxitektura qurilish instituti huzuridagi pedagog kadrlarni qayta tayyorlash va ularning malakasini oshirish tarmoq markazi</t>
  </si>
  <si>
    <t>100010860262777096200350001</t>
  </si>
  <si>
    <t>Toshkent toʼqimachilik va yengil sanoat instituti huzuridagi pedagog kadrlarni qayta tayyorlash va ularning malakasini oshirish tarmoq markazi</t>
  </si>
  <si>
    <t>Toshkent kimyo - texnologiya instituti huzuridagi pedagog kadrlarni qayta tayyorlash va ularning malakasini oshirish tarmoq markazi</t>
  </si>
  <si>
    <t>Toshkent davlat oʼzbek tili va adabiyoti universiteti huzuridagi pedagog kadrlarni qayta tayyorlash va ularning malakasini oshirish tarmoq markazi</t>
  </si>
  <si>
    <t>100010860262807096200350002</t>
  </si>
  <si>
    <t>Toshkent irrigatsiya va qishloq xoʼjaligini mexanizatsiyalash muhandislari instituti huzuridagi pedagog kadrlarni qayta tayyorlash va ularning malakasini oshirish tarmoq markazi</t>
  </si>
  <si>
    <t>100010860262697096200350001</t>
  </si>
  <si>
    <t>Afg'on fuqarolarini o‘qitish markazi</t>
  </si>
  <si>
    <t>100010860222207096200350001</t>
  </si>
  <si>
    <t>100010860262627096200350001</t>
  </si>
  <si>
    <t>7096-300-350</t>
  </si>
  <si>
    <t>Oliy ta’limni rivojlantirish tadqiqotlari markazi</t>
  </si>
  <si>
    <t>100010860262807096300350002</t>
  </si>
  <si>
    <t>Talaba va o‘quvchilarning ijtimoiy faolligini oshirish markazi</t>
  </si>
  <si>
    <t>100010860262807096300350003</t>
  </si>
  <si>
    <t>100010860262807096300350005</t>
  </si>
  <si>
    <t>100010860262807096300350001</t>
  </si>
  <si>
    <t>7094-100-350</t>
  </si>
  <si>
    <t>Andijon davlat universiteti</t>
  </si>
  <si>
    <t>100010860034017094100350001</t>
  </si>
  <si>
    <t>100010860030007094100350001</t>
  </si>
  <si>
    <t>Andijon mashinasozlik instituti</t>
  </si>
  <si>
    <t>100010860034017094100350008</t>
  </si>
  <si>
    <t>Andijon iqtisodiyot va qurilish instituti</t>
  </si>
  <si>
    <t>100010860034017094100350006</t>
  </si>
  <si>
    <t>Andijon davlat pedagogika instituti</t>
  </si>
  <si>
    <t>100010860034017094100350003</t>
  </si>
  <si>
    <t>Andijon davlat chet-tillar instituti</t>
  </si>
  <si>
    <t>100010860034017094100350005</t>
  </si>
  <si>
    <t>Buxoro davlat universiteti</t>
  </si>
  <si>
    <t>100010860064017094100350002</t>
  </si>
  <si>
    <t>Buxoro muxandislik-texnologiya instituti</t>
  </si>
  <si>
    <t>100010860064017094100350003</t>
  </si>
  <si>
    <t>Buxoro tabiiy resurslarni boshqarish instituti</t>
  </si>
  <si>
    <t>100010860064017094100350004</t>
  </si>
  <si>
    <t>Buxoro davlat pedagogika instituti</t>
  </si>
  <si>
    <t>100010860064017094100350001</t>
  </si>
  <si>
    <t>Guliston davlat universiteti</t>
  </si>
  <si>
    <t>100010860244017094100350001</t>
  </si>
  <si>
    <t>Toshkent kimyo texnologiya instituti Yangiyer filiali</t>
  </si>
  <si>
    <t>100010860244137094100350001</t>
  </si>
  <si>
    <t>Guliston davlat pedagogika instituti</t>
  </si>
  <si>
    <t>Jizzax politexnika instituti</t>
  </si>
  <si>
    <t>100010860084017094100350004</t>
  </si>
  <si>
    <t>Jizzax davlat pedagogika universiteti</t>
  </si>
  <si>
    <t>100010860084017094100350003</t>
  </si>
  <si>
    <t>O‘zbekiston milliy universiteti Jizzax filiali</t>
  </si>
  <si>
    <t>100010860084017094100350001</t>
  </si>
  <si>
    <t>Jizzax shahridagi Qozon Federal universiteti filiali</t>
  </si>
  <si>
    <t>100010860084017094100350005</t>
  </si>
  <si>
    <t>Qarshi davlat universiteti</t>
  </si>
  <si>
    <t>100010860104017094100350006</t>
  </si>
  <si>
    <t>Qarshi muxandislik iqtisodiyot instituti</t>
  </si>
  <si>
    <t>100010860104017094100350003</t>
  </si>
  <si>
    <t>Toshkent kimyo-texnologiya instituti Shahrisabz filiali</t>
  </si>
  <si>
    <t>100010860104057094100350002</t>
  </si>
  <si>
    <t>Shahrisabz davlat pedagogika instituti</t>
  </si>
  <si>
    <t>100010860104057094100350001</t>
  </si>
  <si>
    <t>Qarshi irrigatsiya va agrotexnologiyalar instituti</t>
  </si>
  <si>
    <t>100010860104017094100350001</t>
  </si>
  <si>
    <t>Qoraqalpoq davlat universiteti</t>
  </si>
  <si>
    <t>100010860354017094100350003</t>
  </si>
  <si>
    <t>Nukus davlat pedagogika instituti</t>
  </si>
  <si>
    <t>100010860354017094100350002</t>
  </si>
  <si>
    <t>100010860124017094100350002</t>
  </si>
  <si>
    <t>Namangan davlat universiteti</t>
  </si>
  <si>
    <t>100010860144017094100350003</t>
  </si>
  <si>
    <t>Namangan muxandislik-qurilish instituti</t>
  </si>
  <si>
    <t>100010860144017094100350005</t>
  </si>
  <si>
    <t>Namangan muxandislik-texnologiya instituti</t>
  </si>
  <si>
    <t>100010860144017094100350006</t>
  </si>
  <si>
    <t>Namangan davlat pedagogika instituti</t>
  </si>
  <si>
    <t>100010860144017094100350002</t>
  </si>
  <si>
    <t>Samarqand davlat universiteti</t>
  </si>
  <si>
    <t>100010860184017094100350003</t>
  </si>
  <si>
    <t>Samarqand davlat chet tillar instituti</t>
  </si>
  <si>
    <t>100010860184017094100350004</t>
  </si>
  <si>
    <t>Samarqand davlat arxitektura-qurilish universiteti</t>
  </si>
  <si>
    <t>100010860184017094100350006</t>
  </si>
  <si>
    <t>Samarqand iqtisodiyot va servis instituti</t>
  </si>
  <si>
    <t>100010860184017094100350005</t>
  </si>
  <si>
    <t>Toshkent davlat iqtisodiyot universiteti Samarqand filiali</t>
  </si>
  <si>
    <t>100010860184017094100350002</t>
  </si>
  <si>
    <t>Samarqand davlat universitetining Kattaqo‘rg‘on filiali</t>
  </si>
  <si>
    <t>100010860184067094100350001</t>
  </si>
  <si>
    <t>O‘zbekiston-Finlyandiya pedagogika instituti</t>
  </si>
  <si>
    <t>100010860184017094100350001</t>
  </si>
  <si>
    <t>Samarqand davlat universitetining Urgut filiali</t>
  </si>
  <si>
    <t>100010860182367094100350001</t>
  </si>
  <si>
    <t>O‘zbekiston Milliy universiteti</t>
  </si>
  <si>
    <t>100010860262807094100350001</t>
  </si>
  <si>
    <t>Toshkent davlat texnika universiteti</t>
  </si>
  <si>
    <t>100010860262807094100350003</t>
  </si>
  <si>
    <t>Toshkent to‘qimachilik va yengil sanoat instituti</t>
  </si>
  <si>
    <t>100010860262877094100350002</t>
  </si>
  <si>
    <t>Toshkent davlat iqtisodiyot universiteti</t>
  </si>
  <si>
    <t>100010860262947094100350001</t>
  </si>
  <si>
    <t>O‘zbekiston davlat jahon tillari universiteti</t>
  </si>
  <si>
    <t>100010860262627094100350001</t>
  </si>
  <si>
    <t>Toshkent arxitektura qurilish universiteti</t>
  </si>
  <si>
    <t>100010860262667094100350004</t>
  </si>
  <si>
    <t>Toshkent kimyo texnologiya instituti</t>
  </si>
  <si>
    <t>100010860262777094100350002</t>
  </si>
  <si>
    <t>Toshkent davlat sharqshunoslik universiteti</t>
  </si>
  <si>
    <t>Toshkent davlat o‘zbek tili va adabiyoti universiteti</t>
  </si>
  <si>
    <t>100010860262877094100350001</t>
  </si>
  <si>
    <t>O‘zbekiston jurnalistika va ommaviy kommunikatsiyalar universiteti</t>
  </si>
  <si>
    <t>100010860262667094100350002</t>
  </si>
  <si>
    <t>«Toshkent irrigatsiya va qishloq xo‘jaligini mexanizatsiyalash muhandislari instituti» milliy tadqiqot universiteti</t>
  </si>
  <si>
    <t>100010860262697094100350001</t>
  </si>
  <si>
    <t>Termiz davlat universiteti</t>
  </si>
  <si>
    <t>Termiz davlat pedagogika instituti</t>
  </si>
  <si>
    <t>100010860224017094100350001</t>
  </si>
  <si>
    <t>100010860224017094100350002</t>
  </si>
  <si>
    <t>Samarqand davlat universitetining Denov tadbirkorlik va pedagogika instituti</t>
  </si>
  <si>
    <t>100010860222107094100350001</t>
  </si>
  <si>
    <t>Urganch davlat universiteti</t>
  </si>
  <si>
    <t>100010860334017094100350002</t>
  </si>
  <si>
    <t>Urganch davlat pedagogika instituti</t>
  </si>
  <si>
    <t>100010860334017094100350001</t>
  </si>
  <si>
    <t>Farg‘ona davlat universiteti</t>
  </si>
  <si>
    <t>100010860304017094100350001</t>
  </si>
  <si>
    <t>Farg‘ona politexnika instituti</t>
  </si>
  <si>
    <t>100010860304017094100350002</t>
  </si>
  <si>
    <t xml:space="preserve">Qo‘qon davlat pedagogika instituti </t>
  </si>
  <si>
    <t>100010860304057094100350002</t>
  </si>
  <si>
    <t>Toshkent davlat texnika universiteti Qo‘qon filiali</t>
  </si>
  <si>
    <t xml:space="preserve"> 100010860304057094100350001</t>
  </si>
  <si>
    <t>M.V.Lomonosov nomidagi MDU Toshkent shahridagi filiali</t>
  </si>
  <si>
    <t>100010860262737094100350002</t>
  </si>
  <si>
    <t>I.M.Gubkin nomidagi RDNGU Toshkent shahri filiali</t>
  </si>
  <si>
    <t>100010860262697094100350002</t>
  </si>
  <si>
    <t>Chirchiq davlat pedagogika universiteti</t>
  </si>
  <si>
    <t xml:space="preserve"> 100010860274197094100350001</t>
  </si>
  <si>
    <t>Toshkent davlat texnika universiteti Olmaliq filiali</t>
  </si>
  <si>
    <t>100010860274047094100350002</t>
  </si>
  <si>
    <t>«Milliy texnologik tadqiqotlar universiteti «MISiS»ning Olmaliq shahridagi filiali</t>
  </si>
  <si>
    <t>100010860274047094100350001</t>
  </si>
  <si>
    <t xml:space="preserve">Toshkent shahridagi "MEI" milliy tadqiqot universiteti oliy talim muassasasining filiali </t>
  </si>
  <si>
    <t>100010860262807094100350005</t>
  </si>
  <si>
    <t>Mendeleyev RKTU Toshkent filiali</t>
  </si>
  <si>
    <t>Astraxan davlat universitetining Toshkent viloyatidagi filiali</t>
  </si>
  <si>
    <t>100010860272487094100350001</t>
  </si>
  <si>
    <t>Toshkent shahridagi Belarus-O‘zbekiston qo‘shma tarmoqlararo amaliy kvalifikatsiyalar instituti</t>
  </si>
  <si>
    <t>100010860272487094100350002</t>
  </si>
  <si>
    <t>Namangan to‘qimachilik sanoati instituti</t>
  </si>
  <si>
    <t>Toshkent shahrida «Sankt-Peterburg davlat universiteti» Federal davlat budjeti oliy ta’lim muassasasi filiali</t>
  </si>
  <si>
    <t>100010860262807094100350010</t>
  </si>
  <si>
    <t>7012-103-350</t>
  </si>
  <si>
    <t>100010860262807012103350001</t>
  </si>
  <si>
    <t>7092-902-350</t>
  </si>
  <si>
    <t>100010860122307092902350002</t>
  </si>
  <si>
    <t>100010860242317092902350001</t>
  </si>
  <si>
    <t>100010860224017092902350001</t>
  </si>
  <si>
    <t>100010860354017092902350001</t>
  </si>
  <si>
    <t>100010860032247092902350001</t>
  </si>
  <si>
    <t>100010860064017092902350001</t>
  </si>
  <si>
    <t>100010860084017092902350001</t>
  </si>
  <si>
    <t>100010860102077092902350003</t>
  </si>
  <si>
    <t>100010860142297092902350003</t>
  </si>
  <si>
    <t>100010860184017092902350001</t>
  </si>
  <si>
    <t>100010860304017092902350003</t>
  </si>
  <si>
    <t>100010860334017092902350002</t>
  </si>
  <si>
    <t>100010860262947092902350001</t>
  </si>
  <si>
    <t>7092-904-350</t>
  </si>
  <si>
    <t>Ilm-fanni moliyalashtirish va innovatsiyalarni qo‘llab-quvvatlash jamg‘armasi</t>
  </si>
  <si>
    <t>Oliy taʼlim, fan innovatsiyalar vazirligi bo‘yicha hammasi</t>
  </si>
  <si>
    <t>obyektlarni loyihalashtirish, qurish, (rekonstruksiya qilish) va ta’mirlash ishlari uchun kapital qo‘yilmalar</t>
  </si>
  <si>
    <t>100010860354017092500350002</t>
  </si>
  <si>
    <t>100010860354017092500350001</t>
  </si>
  <si>
    <t>100010860334017092500350002</t>
  </si>
  <si>
    <t>100010860334017092500350001</t>
  </si>
  <si>
    <t>100010860304017092500350002</t>
  </si>
  <si>
    <t>100010860304017092500350001</t>
  </si>
  <si>
    <t>100010860274197092500350001</t>
  </si>
  <si>
    <t>100010860272497092500350001</t>
  </si>
  <si>
    <t>100010860262947097100350001</t>
  </si>
  <si>
    <t>100010860262947092500350003</t>
  </si>
  <si>
    <t>100010860262947092500350002</t>
  </si>
  <si>
    <t>100010860262947092500350001</t>
  </si>
  <si>
    <t>100010860262907097100350001</t>
  </si>
  <si>
    <t>100010860262877092500350002</t>
  </si>
  <si>
    <t>100010860262877092500350001</t>
  </si>
  <si>
    <t>100010860262807097100350007</t>
  </si>
  <si>
    <t>100010860262807097100350005</t>
  </si>
  <si>
    <t>100010860262807097100350004</t>
  </si>
  <si>
    <t>100010860262807097100350003</t>
  </si>
  <si>
    <t>100010860262807097100350002</t>
  </si>
  <si>
    <t>100010860262807097100350001</t>
  </si>
  <si>
    <t>100010860262807092500350003</t>
  </si>
  <si>
    <t>100010860262807092500350002</t>
  </si>
  <si>
    <t>100010860262807092500350001</t>
  </si>
  <si>
    <t>100010860262697097100350001</t>
  </si>
  <si>
    <t>100010860262697092500350001</t>
  </si>
  <si>
    <t>100010860262667092500350002</t>
  </si>
  <si>
    <t>100010860262667092500350001</t>
  </si>
  <si>
    <t>100010860262667092100350001</t>
  </si>
  <si>
    <t>100010860262647092500350001</t>
  </si>
  <si>
    <t>100010860242287092500350001</t>
  </si>
  <si>
    <t>100010860224017094100350003</t>
  </si>
  <si>
    <t>100010860222157092500350001</t>
  </si>
  <si>
    <t>100010860184017097100350001</t>
  </si>
  <si>
    <t>100010860184017092500350005</t>
  </si>
  <si>
    <t>100010860184017092500350004</t>
  </si>
  <si>
    <t>100010860184017092500350003</t>
  </si>
  <si>
    <t>100010860184017092500350002</t>
  </si>
  <si>
    <t>100010860184017092500350001</t>
  </si>
  <si>
    <t>100010860144017092500350003</t>
  </si>
  <si>
    <t>100010860144017092500350002</t>
  </si>
  <si>
    <t>100010860144017092500350001</t>
  </si>
  <si>
    <t>100010860142367092500350001</t>
  </si>
  <si>
    <t>100010860124017092500350002</t>
  </si>
  <si>
    <t>100010860104017094100350002</t>
  </si>
  <si>
    <t>100010860104017092500350002</t>
  </si>
  <si>
    <t>100010860104017092500350001</t>
  </si>
  <si>
    <t>100010860102327092500350001</t>
  </si>
  <si>
    <t>100010860102247092500350001</t>
  </si>
  <si>
    <t>100010860084017092500350003</t>
  </si>
  <si>
    <t>100010860084017092500350001</t>
  </si>
  <si>
    <t>100010860064037092500350001</t>
  </si>
  <si>
    <t>100010860064017092500350001</t>
  </si>
  <si>
    <t>100010860062307092500350001</t>
  </si>
  <si>
    <t>100010860034017092500350002</t>
  </si>
  <si>
    <t>100010860034017092500350001</t>
  </si>
  <si>
    <t>100010860032037092500350001</t>
  </si>
  <si>
    <t>7096-300-045 Bilim va malakalarni baholash agentligi jami</t>
  </si>
  <si>
    <t>7014-301-254 - Innovatsion rivojlanish agentligi jami</t>
  </si>
  <si>
    <t>Navoiy davlat pedagogika instituti</t>
  </si>
  <si>
    <t>Toshkent moliya instituti</t>
  </si>
  <si>
    <t>Termiz muhandislik-texnologiya instituti</t>
  </si>
  <si>
    <t>Oliy ta’lim, fan va innovatsiyalar vazirligi 
(O‘zbekiston Respublikasi Prezidentining 2018-yil 30 noyabrdagi PQ-4041-son qaroriga asosan Toshkent shahridagi Adju universiteti uchun; 
O‘zbekiston Respublikasi Prezidentining 2021-yil 22 iyundagi PQ-5157-son qarori va O‘zbekiston Respublikasi Prezidentining 2022-yil 15 iyundagi PQ-279-son qaroriga asosan xorijiy oliy ta’lim tashkilotlari va ularning filiallari hamda nodavlat oliy ta’lim tashkilotlariga davlat buyurtmasi asosida kadrlar tayyorlash uchun; 2023-yilda yangi tashkil etiladigan oliy ta’lim muassasalari uchun)</t>
  </si>
  <si>
    <t>7094-100-350 - Oliy taʼlim muassasalari bo‘yicha jami</t>
  </si>
  <si>
    <t>Toshkent davlat texnika universiteti (xalqaro a'zolik badali)</t>
  </si>
  <si>
    <t>7092-500-350 - OTMlar qoshidagi akademik litseylar bo‘yicha jami</t>
  </si>
  <si>
    <t>Professional ta’limni rivojlantirish instituti</t>
  </si>
  <si>
    <t xml:space="preserve">Buxoro davlat pedagogika instituti chaqiriqqacha yoshlarni tayrlash o‘qituvchilarining malakasini oshirish </t>
  </si>
  <si>
    <t xml:space="preserve">Farg‘ona davlat universiteti chaqiriqqacha yoshlarni tayrlash o‘qituvchilarining malakasini oshirish </t>
  </si>
  <si>
    <t>Islom taraqqiyot banki ishtirokida Oliy taʼlim muassasalarining moddiy-texnika bazasini mustahkamlash loyihasini amalga oshirish guruhi</t>
  </si>
  <si>
    <t>Oliy va professional ta’lim muassasalari moddiy-texnik bazasini mustahkamlash markazi</t>
  </si>
  <si>
    <t>Oliy ta’lim muassasalarining ilmiy-tadqiqot institutlari, markazlari va noyob ilmiy obektlar bo‘yicha jami</t>
  </si>
  <si>
    <t>Ilm-fanni moliyalashtirish va innovatsiyalarni qo‘llab-quvvatlash jamg‘armasi bo‘yicha jami</t>
  </si>
  <si>
    <t>Katta ilmiy va investitsion loyihalarni ekspertizadan o‘tkazish xarajati</t>
  </si>
  <si>
    <t>Katta ilmiy va investitsion loyihalarni ekspertizadan o‘tkazish xarajati jami</t>
  </si>
  <si>
    <t>7098-100-350 - Oliy ta'lim, fan va innovasiyalar vazirligi markaziy apparati jami</t>
  </si>
  <si>
    <t>2024-yil 2-chorakda aniqlashtirilgan mablag' miqdori</t>
  </si>
  <si>
    <t>2024-yil 2-chorak uchun O‘zbekiston Respublikasi Oliy ta'lim, fan va innovatsiyalar vazirligiga budjetdan ajratilgan mablag‘larning chegaralangan miqdorining o‘z tasarrufidagi budjet tashkilotlari kesimida taqsimoti to‘g‘risida ma'lumot</t>
  </si>
  <si>
    <t>Navoiy davlat konchilik va texnologiyalar universiteti xuzuridagi akademik litseyi</t>
  </si>
  <si>
    <t>7092-100-350 Oliy taʼlim muassasalar xuzuridagi Ixtisoslashtirilgan maktablar jami</t>
  </si>
  <si>
    <t>7096-200-350 Qayta tayyorlash va malaka oshirish markazlari bo‘yicha jami</t>
  </si>
  <si>
    <t>7096-300-350 Oliy taʼlim, fan innovasiyalar vazirligi huzuridagi yordamchi markazlar jami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</si>
</sst>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#,##0_ ;[Red]\-#,##0\ "/>
    <numFmt numFmtId="166" formatCode="#,##0.0_ ;[Red]\-#,##0.0\ "/>
    <numFmt numFmtId="167" formatCode="#,##0.000_ ;[Red]\-#,##0.000\ "/>
    <numFmt numFmtId="168" formatCode="_-* #\ ##0.0_р_._-;\-* #\ ##0.0_р_._-;_-* &quot;-&quot;??_р_._-;_-@_-"/>
    <numFmt numFmtId="169" formatCode="_-* #,##0.0\ _₽_-;\-* #,##0.0\ _₽_-;_-* &quot;-&quot;??\ _₽_-;_-@_-"/>
    <numFmt numFmtId="170" formatCode="_-* #,##0\ _₽_-;\-* #,##0\ _₽_-;_-* &quot;-&quot;??\ _₽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Arial Cyr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charset val="204"/>
    </font>
  </fonts>
  <fills count="5">
    <fill>
      <patternFill patternType="none"/>
    </fill>
    <fill>
      <patternFill patternType="gray125"/>
    </fill>
    <fill>
      <patternFill patternType="solid">
        <fgColor rgb="FFB7E1C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14" fillId="0" borderId="0"/>
    <xf numFmtId="168" fontId="13" fillId="0" borderId="0"/>
    <xf numFmtId="0" fontId="15" fillId="0" borderId="0"/>
    <xf numFmtId="168" fontId="15" fillId="0" borderId="0"/>
  </cellStyleXfs>
  <cellXfs count="155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 vertical="center" wrapText="1" shrinkToFit="1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/>
    <xf numFmtId="0" fontId="7" fillId="2" borderId="2" xfId="0" applyFont="1" applyFill="1" applyBorder="1" applyAlignment="1">
      <alignment horizontal="center" vertical="center" textRotation="90" wrapText="1" shrinkToFit="1"/>
    </xf>
    <xf numFmtId="0" fontId="7" fillId="2" borderId="3" xfId="0" applyFont="1" applyFill="1" applyBorder="1" applyAlignment="1">
      <alignment horizontal="center" vertical="center" textRotation="90" wrapText="1" shrinkToFit="1"/>
    </xf>
    <xf numFmtId="0" fontId="7" fillId="2" borderId="3" xfId="0" applyFont="1" applyFill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0" fontId="7" fillId="0" borderId="0" xfId="0" applyFont="1" applyBorder="1"/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wrapText="1"/>
    </xf>
    <xf numFmtId="165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center" vertical="center" wrapText="1" shrinkToFit="1"/>
    </xf>
    <xf numFmtId="166" fontId="7" fillId="3" borderId="1" xfId="1" applyNumberFormat="1" applyFont="1" applyFill="1" applyBorder="1" applyAlignment="1">
      <alignment horizontal="center" vertical="center" wrapText="1"/>
    </xf>
    <xf numFmtId="166" fontId="6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165" fontId="10" fillId="0" borderId="1" xfId="0" applyNumberFormat="1" applyFont="1" applyBorder="1" applyAlignment="1">
      <alignment horizontal="center" vertical="center" wrapText="1" shrinkToFit="1"/>
    </xf>
    <xf numFmtId="0" fontId="0" fillId="0" borderId="0" xfId="0" applyBorder="1"/>
    <xf numFmtId="0" fontId="3" fillId="0" borderId="1" xfId="0" applyFont="1" applyBorder="1"/>
    <xf numFmtId="165" fontId="3" fillId="0" borderId="1" xfId="0" applyNumberFormat="1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6" fontId="6" fillId="3" borderId="1" xfId="1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 vertical="center" wrapText="1" shrinkToFit="1"/>
    </xf>
    <xf numFmtId="165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7" fillId="0" borderId="0" xfId="0" applyNumberFormat="1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Alignment="1">
      <alignment horizontal="center" vertical="center" wrapText="1" shrinkToFit="1"/>
    </xf>
    <xf numFmtId="165" fontId="3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center" vertical="center" wrapText="1"/>
    </xf>
    <xf numFmtId="166" fontId="5" fillId="0" borderId="9" xfId="0" applyNumberFormat="1" applyFont="1" applyFill="1" applyBorder="1" applyAlignment="1">
      <alignment horizontal="center" vertical="center" wrapText="1"/>
    </xf>
    <xf numFmtId="166" fontId="6" fillId="0" borderId="10" xfId="1" applyNumberFormat="1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6" fontId="6" fillId="3" borderId="12" xfId="0" applyNumberFormat="1" applyFont="1" applyFill="1" applyBorder="1" applyAlignment="1">
      <alignment horizontal="center" vertical="center" wrapText="1"/>
    </xf>
    <xf numFmtId="166" fontId="5" fillId="0" borderId="13" xfId="0" applyNumberFormat="1" applyFont="1" applyBorder="1" applyAlignment="1">
      <alignment horizontal="center" vertical="center" wrapText="1"/>
    </xf>
    <xf numFmtId="166" fontId="6" fillId="3" borderId="8" xfId="0" applyNumberFormat="1" applyFont="1" applyFill="1" applyBorder="1" applyAlignment="1">
      <alignment horizontal="center" vertical="center" wrapText="1"/>
    </xf>
    <xf numFmtId="166" fontId="6" fillId="3" borderId="8" xfId="1" applyNumberFormat="1" applyFont="1" applyFill="1" applyBorder="1" applyAlignment="1">
      <alignment horizontal="center" vertical="center" wrapText="1"/>
    </xf>
    <xf numFmtId="166" fontId="5" fillId="0" borderId="13" xfId="0" applyNumberFormat="1" applyFont="1" applyFill="1" applyBorder="1" applyAlignment="1">
      <alignment horizontal="center" vertical="center" wrapText="1"/>
    </xf>
    <xf numFmtId="166" fontId="6" fillId="3" borderId="8" xfId="1" applyNumberFormat="1" applyFont="1" applyFill="1" applyBorder="1" applyAlignment="1">
      <alignment horizontal="center" vertical="center"/>
    </xf>
    <xf numFmtId="166" fontId="7" fillId="0" borderId="15" xfId="1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 shrinkToFit="1"/>
    </xf>
    <xf numFmtId="166" fontId="5" fillId="0" borderId="22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 shrinkToFit="1"/>
    </xf>
    <xf numFmtId="0" fontId="8" fillId="0" borderId="17" xfId="0" applyFont="1" applyBorder="1" applyAlignment="1">
      <alignment horizontal="center" vertical="center" wrapText="1" shrinkToFit="1"/>
    </xf>
    <xf numFmtId="0" fontId="8" fillId="0" borderId="17" xfId="0" applyFont="1" applyBorder="1" applyAlignment="1">
      <alignment horizontal="left" vertical="center" wrapText="1"/>
    </xf>
    <xf numFmtId="166" fontId="7" fillId="0" borderId="17" xfId="1" applyNumberFormat="1" applyFont="1" applyFill="1" applyBorder="1" applyAlignment="1">
      <alignment horizontal="center" vertical="center" wrapText="1"/>
    </xf>
    <xf numFmtId="166" fontId="5" fillId="0" borderId="23" xfId="0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 shrinkToFit="1"/>
    </xf>
    <xf numFmtId="0" fontId="9" fillId="3" borderId="3" xfId="0" applyFont="1" applyFill="1" applyBorder="1" applyAlignment="1">
      <alignment horizontal="center" vertical="center" wrapText="1" shrinkToFit="1"/>
    </xf>
    <xf numFmtId="0" fontId="9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166" fontId="6" fillId="3" borderId="11" xfId="0" applyNumberFormat="1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 shrinkToFit="1"/>
    </xf>
    <xf numFmtId="0" fontId="3" fillId="0" borderId="25" xfId="0" applyFont="1" applyBorder="1" applyAlignment="1">
      <alignment horizontal="center" vertical="center" wrapText="1" shrinkToFit="1"/>
    </xf>
    <xf numFmtId="0" fontId="8" fillId="0" borderId="25" xfId="0" applyFont="1" applyBorder="1" applyAlignment="1">
      <alignment wrapText="1"/>
    </xf>
    <xf numFmtId="166" fontId="7" fillId="0" borderId="25" xfId="0" applyNumberFormat="1" applyFont="1" applyFill="1" applyBorder="1" applyAlignment="1">
      <alignment horizontal="center" vertical="center" wrapText="1"/>
    </xf>
    <xf numFmtId="166" fontId="5" fillId="0" borderId="27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 wrapText="1" shrinkToFit="1"/>
    </xf>
    <xf numFmtId="0" fontId="8" fillId="0" borderId="19" xfId="0" applyFont="1" applyBorder="1" applyAlignment="1">
      <alignment horizontal="center" vertical="center" wrapText="1" shrinkToFit="1"/>
    </xf>
    <xf numFmtId="0" fontId="8" fillId="0" borderId="20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left" vertical="center" wrapText="1"/>
    </xf>
    <xf numFmtId="166" fontId="7" fillId="0" borderId="20" xfId="1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166" fontId="6" fillId="3" borderId="11" xfId="1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 shrinkToFit="1"/>
    </xf>
    <xf numFmtId="0" fontId="3" fillId="4" borderId="6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166" fontId="3" fillId="3" borderId="25" xfId="0" applyNumberFormat="1" applyFont="1" applyFill="1" applyBorder="1" applyAlignment="1">
      <alignment horizontal="center" vertical="center" wrapText="1"/>
    </xf>
    <xf numFmtId="166" fontId="3" fillId="3" borderId="26" xfId="0" applyNumberFormat="1" applyFont="1" applyFill="1" applyBorder="1" applyAlignment="1">
      <alignment horizontal="center" vertical="center" wrapText="1"/>
    </xf>
    <xf numFmtId="166" fontId="3" fillId="3" borderId="17" xfId="0" applyNumberFormat="1" applyFont="1" applyFill="1" applyBorder="1" applyAlignment="1">
      <alignment horizontal="center" vertical="center" wrapText="1"/>
    </xf>
    <xf numFmtId="166" fontId="3" fillId="3" borderId="18" xfId="0" applyNumberFormat="1" applyFont="1" applyFill="1" applyBorder="1" applyAlignment="1">
      <alignment horizontal="center" vertical="center" wrapText="1"/>
    </xf>
    <xf numFmtId="166" fontId="3" fillId="3" borderId="20" xfId="0" applyNumberFormat="1" applyFont="1" applyFill="1" applyBorder="1" applyAlignment="1">
      <alignment horizontal="center" vertical="center" wrapText="1"/>
    </xf>
    <xf numFmtId="166" fontId="3" fillId="3" borderId="21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166" fontId="3" fillId="3" borderId="7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70" fontId="3" fillId="0" borderId="0" xfId="1" applyNumberFormat="1" applyFont="1" applyAlignment="1">
      <alignment horizontal="center" vertical="center"/>
    </xf>
    <xf numFmtId="169" fontId="1" fillId="0" borderId="0" xfId="1" applyNumberFormat="1" applyFont="1"/>
    <xf numFmtId="166" fontId="7" fillId="4" borderId="1" xfId="0" applyNumberFormat="1" applyFont="1" applyFill="1" applyBorder="1" applyAlignment="1">
      <alignment horizontal="center" vertical="center" wrapText="1"/>
    </xf>
    <xf numFmtId="166" fontId="7" fillId="4" borderId="3" xfId="1" applyNumberFormat="1" applyFont="1" applyFill="1" applyBorder="1" applyAlignment="1">
      <alignment horizontal="center" vertical="center" wrapText="1"/>
    </xf>
    <xf numFmtId="166" fontId="3" fillId="4" borderId="3" xfId="0" applyNumberFormat="1" applyFont="1" applyFill="1" applyBorder="1" applyAlignment="1">
      <alignment horizontal="center" vertical="center" wrapText="1"/>
    </xf>
    <xf numFmtId="166" fontId="3" fillId="4" borderId="4" xfId="0" applyNumberFormat="1" applyFont="1" applyFill="1" applyBorder="1" applyAlignment="1">
      <alignment horizontal="center" vertical="center" wrapText="1"/>
    </xf>
    <xf numFmtId="166" fontId="7" fillId="4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</cellXfs>
  <cellStyles count="7">
    <cellStyle name="Обычный" xfId="0" builtinId="0"/>
    <cellStyle name="Обычный 2" xfId="5" xr:uid="{31F7E1E3-3132-4E06-BCC0-C6D14093BD01}"/>
    <cellStyle name="Обычный 4" xfId="2" xr:uid="{00000000-0005-0000-0000-000001000000}"/>
    <cellStyle name="Обычный 4 2" xfId="3" xr:uid="{00000000-0005-0000-0000-000002000000}"/>
    <cellStyle name="Финансовый" xfId="1" builtinId="3"/>
    <cellStyle name="Финансовый 2" xfId="4" xr:uid="{00000000-0005-0000-0000-000004000000}"/>
    <cellStyle name="Финансовый 3" xfId="6" xr:uid="{8344C3E8-671B-4467-82C6-0B9904A6AD65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O195"/>
  <sheetViews>
    <sheetView tabSelected="1" view="pageBreakPreview" zoomScale="115" zoomScaleNormal="115" zoomScaleSheetLayoutView="115" workbookViewId="0">
      <pane xSplit="5" ySplit="4" topLeftCell="F168" activePane="bottomRight" state="frozen"/>
      <selection pane="topRight" activeCell="F1" sqref="F1"/>
      <selection pane="bottomLeft" activeCell="A5" sqref="A5"/>
      <selection pane="bottomRight" activeCell="E173" sqref="E173"/>
    </sheetView>
  </sheetViews>
  <sheetFormatPr defaultRowHeight="15.75" x14ac:dyDescent="0.25"/>
  <cols>
    <col min="1" max="1" width="18.28515625" style="1" hidden="1" customWidth="1"/>
    <col min="2" max="4" width="5.7109375" style="80" customWidth="1"/>
    <col min="5" max="5" width="82.7109375" style="1" customWidth="1"/>
    <col min="6" max="6" width="21.85546875" style="14" customWidth="1"/>
    <col min="7" max="7" width="20.140625" style="61" customWidth="1"/>
    <col min="8" max="8" width="18.85546875" style="61" customWidth="1"/>
    <col min="9" max="9" width="20" style="61" customWidth="1"/>
    <col min="10" max="11" width="24.42578125" style="6" customWidth="1"/>
    <col min="12" max="12" width="38.5703125" style="61" customWidth="1"/>
    <col min="13" max="13" width="18.140625" style="81" customWidth="1"/>
    <col min="14" max="14" width="16.140625" style="61" customWidth="1"/>
    <col min="16" max="16384" width="9.140625" style="2"/>
  </cols>
  <sheetData>
    <row r="1" spans="1:15" ht="19.5" customHeight="1" x14ac:dyDescent="0.25">
      <c r="B1" s="152" t="s">
        <v>354</v>
      </c>
      <c r="C1" s="152"/>
      <c r="D1" s="152"/>
      <c r="E1" s="152"/>
      <c r="F1" s="152"/>
      <c r="G1" s="152"/>
      <c r="H1" s="152"/>
      <c r="I1" s="152"/>
      <c r="J1" s="152"/>
      <c r="K1" s="91"/>
      <c r="L1" s="2"/>
      <c r="M1" s="2"/>
      <c r="N1" s="2"/>
    </row>
    <row r="2" spans="1:15" ht="19.5" customHeight="1" x14ac:dyDescent="0.25">
      <c r="B2" s="152"/>
      <c r="C2" s="152"/>
      <c r="D2" s="152"/>
      <c r="E2" s="152"/>
      <c r="F2" s="152"/>
      <c r="G2" s="152"/>
      <c r="H2" s="152"/>
      <c r="I2" s="152"/>
      <c r="J2" s="152"/>
      <c r="K2" s="91"/>
      <c r="L2" s="2"/>
      <c r="M2" s="2"/>
      <c r="N2" s="2"/>
    </row>
    <row r="3" spans="1:15" s="8" customFormat="1" ht="16.5" thickBot="1" x14ac:dyDescent="0.3">
      <c r="A3" s="3"/>
      <c r="B3" s="4"/>
      <c r="C3" s="4"/>
      <c r="D3" s="4"/>
      <c r="E3" s="3"/>
      <c r="F3" s="7"/>
      <c r="G3" s="6"/>
      <c r="H3" s="6"/>
      <c r="I3" s="6" t="s">
        <v>0</v>
      </c>
      <c r="J3" s="6"/>
      <c r="K3" s="6"/>
      <c r="L3" s="6"/>
      <c r="M3" s="5"/>
      <c r="N3" s="6"/>
    </row>
    <row r="4" spans="1:15" ht="111" thickBot="1" x14ac:dyDescent="0.3">
      <c r="A4" s="1" t="s">
        <v>1</v>
      </c>
      <c r="B4" s="9" t="s">
        <v>2</v>
      </c>
      <c r="C4" s="10" t="s">
        <v>3</v>
      </c>
      <c r="D4" s="105" t="s">
        <v>4</v>
      </c>
      <c r="E4" s="11" t="s">
        <v>5</v>
      </c>
      <c r="F4" s="11" t="s">
        <v>353</v>
      </c>
      <c r="G4" s="11" t="s">
        <v>9</v>
      </c>
      <c r="H4" s="11" t="s">
        <v>10</v>
      </c>
      <c r="I4" s="106" t="s">
        <v>11</v>
      </c>
      <c r="J4" s="97" t="s">
        <v>276</v>
      </c>
      <c r="K4" s="93"/>
      <c r="L4" s="11" t="s">
        <v>8</v>
      </c>
      <c r="M4" s="12" t="s">
        <v>6</v>
      </c>
      <c r="N4" s="11" t="s">
        <v>7</v>
      </c>
    </row>
    <row r="5" spans="1:15" s="18" customFormat="1" ht="16.5" thickBot="1" x14ac:dyDescent="0.3">
      <c r="A5" s="14"/>
      <c r="B5" s="119">
        <v>1</v>
      </c>
      <c r="C5" s="124">
        <v>1</v>
      </c>
      <c r="D5" s="125">
        <v>1</v>
      </c>
      <c r="E5" s="117" t="s">
        <v>14</v>
      </c>
      <c r="F5" s="151">
        <v>5991337</v>
      </c>
      <c r="G5" s="149">
        <v>4063153</v>
      </c>
      <c r="H5" s="149">
        <v>1010524</v>
      </c>
      <c r="I5" s="150">
        <v>917660</v>
      </c>
      <c r="J5" s="118">
        <f t="shared" ref="J5" si="0">+J6</f>
        <v>0</v>
      </c>
      <c r="K5" s="98"/>
      <c r="L5" s="17"/>
      <c r="M5" s="16"/>
      <c r="N5" s="15" t="s">
        <v>12</v>
      </c>
    </row>
    <row r="6" spans="1:15" ht="16.5" thickBot="1" x14ac:dyDescent="0.3">
      <c r="A6" s="19" t="s">
        <v>13</v>
      </c>
      <c r="B6" s="107"/>
      <c r="C6" s="120"/>
      <c r="D6" s="120"/>
      <c r="E6" s="121" t="s">
        <v>352</v>
      </c>
      <c r="F6" s="122">
        <v>5991337</v>
      </c>
      <c r="G6" s="136">
        <v>4063153</v>
      </c>
      <c r="H6" s="136">
        <v>1010524</v>
      </c>
      <c r="I6" s="137">
        <v>917660</v>
      </c>
      <c r="J6" s="123"/>
      <c r="K6" s="94"/>
      <c r="L6" s="25" t="s">
        <v>15</v>
      </c>
      <c r="M6" s="23">
        <v>201122744</v>
      </c>
      <c r="N6" s="24" t="s">
        <v>12</v>
      </c>
    </row>
    <row r="7" spans="1:15" ht="15.75" customHeight="1" thickBot="1" x14ac:dyDescent="0.3">
      <c r="B7" s="114">
        <v>2</v>
      </c>
      <c r="C7" s="115">
        <v>2</v>
      </c>
      <c r="D7" s="115">
        <v>2</v>
      </c>
      <c r="E7" s="116" t="s">
        <v>17</v>
      </c>
      <c r="F7" s="151">
        <v>7346595</v>
      </c>
      <c r="G7" s="149">
        <v>2738648</v>
      </c>
      <c r="H7" s="149">
        <v>683946</v>
      </c>
      <c r="I7" s="150">
        <v>3924001</v>
      </c>
      <c r="J7" s="118">
        <f t="shared" ref="J7" si="1">+J8</f>
        <v>0</v>
      </c>
      <c r="K7" s="100"/>
      <c r="L7" s="29"/>
      <c r="M7" s="28"/>
      <c r="N7" s="27" t="s">
        <v>16</v>
      </c>
    </row>
    <row r="8" spans="1:15" x14ac:dyDescent="0.25">
      <c r="A8" s="1" t="s">
        <v>13</v>
      </c>
      <c r="B8" s="109"/>
      <c r="C8" s="110"/>
      <c r="D8" s="110"/>
      <c r="E8" s="111" t="s">
        <v>334</v>
      </c>
      <c r="F8" s="112">
        <v>7346595</v>
      </c>
      <c r="G8" s="138">
        <v>2738648</v>
      </c>
      <c r="H8" s="138">
        <v>683946</v>
      </c>
      <c r="I8" s="139">
        <v>3924001</v>
      </c>
      <c r="J8" s="113"/>
      <c r="K8" s="94"/>
      <c r="L8" s="34" t="s">
        <v>18</v>
      </c>
      <c r="M8" s="23">
        <v>200626780</v>
      </c>
      <c r="N8" s="33" t="s">
        <v>16</v>
      </c>
    </row>
    <row r="9" spans="1:15" ht="16.5" thickBot="1" x14ac:dyDescent="0.3">
      <c r="B9" s="126"/>
      <c r="C9" s="127"/>
      <c r="D9" s="127"/>
      <c r="E9" s="128" t="s">
        <v>20</v>
      </c>
      <c r="F9" s="129">
        <v>3321946</v>
      </c>
      <c r="G9" s="140">
        <v>1387584</v>
      </c>
      <c r="H9" s="140">
        <v>341056</v>
      </c>
      <c r="I9" s="141">
        <v>1593306</v>
      </c>
      <c r="J9" s="108"/>
      <c r="K9" s="94"/>
      <c r="L9" s="42"/>
      <c r="M9" s="41"/>
      <c r="N9" s="13" t="s">
        <v>19</v>
      </c>
      <c r="O9" s="2"/>
    </row>
    <row r="10" spans="1:15" ht="16.5" thickBot="1" x14ac:dyDescent="0.3">
      <c r="A10" s="1" t="s">
        <v>13</v>
      </c>
      <c r="B10" s="124">
        <v>3</v>
      </c>
      <c r="C10" s="125">
        <v>3</v>
      </c>
      <c r="D10" s="125"/>
      <c r="E10" s="131" t="s">
        <v>335</v>
      </c>
      <c r="F10" s="148">
        <v>3321946</v>
      </c>
      <c r="G10" s="149">
        <v>1387584</v>
      </c>
      <c r="H10" s="149">
        <v>341056</v>
      </c>
      <c r="I10" s="150">
        <v>1593306</v>
      </c>
      <c r="J10" s="132">
        <v>0</v>
      </c>
      <c r="K10" s="101"/>
      <c r="L10" s="45" t="s">
        <v>21</v>
      </c>
      <c r="M10" s="44">
        <v>305166715</v>
      </c>
      <c r="N10" s="43" t="s">
        <v>19</v>
      </c>
      <c r="O10" s="2"/>
    </row>
    <row r="11" spans="1:15" x14ac:dyDescent="0.25">
      <c r="B11" s="109">
        <v>4</v>
      </c>
      <c r="C11" s="110">
        <v>4</v>
      </c>
      <c r="D11" s="110">
        <v>1</v>
      </c>
      <c r="E11" s="130" t="s">
        <v>127</v>
      </c>
      <c r="F11" s="112">
        <v>34821301.299999997</v>
      </c>
      <c r="G11" s="138">
        <v>17873009</v>
      </c>
      <c r="H11" s="138">
        <v>662444</v>
      </c>
      <c r="I11" s="139">
        <v>9900837.6999999993</v>
      </c>
      <c r="J11" s="113"/>
      <c r="K11" s="94"/>
      <c r="L11" s="42"/>
      <c r="M11" s="41"/>
      <c r="N11" s="13" t="s">
        <v>22</v>
      </c>
      <c r="O11" s="2"/>
    </row>
    <row r="12" spans="1:15" x14ac:dyDescent="0.25">
      <c r="B12" s="134">
        <f>+B11+1</f>
        <v>5</v>
      </c>
      <c r="C12" s="135">
        <f>+C11+1</f>
        <v>5</v>
      </c>
      <c r="D12" s="135">
        <v>2</v>
      </c>
      <c r="E12" s="40" t="s">
        <v>130</v>
      </c>
      <c r="F12" s="26">
        <v>17980857.899999999</v>
      </c>
      <c r="G12" s="142">
        <v>10183339.699999999</v>
      </c>
      <c r="H12" s="142">
        <v>425805.5</v>
      </c>
      <c r="I12" s="143">
        <v>7371712.7000000002</v>
      </c>
      <c r="J12" s="99"/>
      <c r="K12" s="39"/>
      <c r="L12" s="45" t="s">
        <v>24</v>
      </c>
      <c r="M12" s="44">
        <v>308830869</v>
      </c>
      <c r="N12" s="43" t="s">
        <v>22</v>
      </c>
      <c r="O12" s="2"/>
    </row>
    <row r="13" spans="1:15" x14ac:dyDescent="0.25">
      <c r="A13" s="1" t="s">
        <v>13</v>
      </c>
      <c r="B13" s="134">
        <f t="shared" ref="B13:B63" si="2">+B12+1</f>
        <v>6</v>
      </c>
      <c r="C13" s="135">
        <f t="shared" ref="C13:C63" si="3">+C12+1</f>
        <v>6</v>
      </c>
      <c r="D13" s="133">
        <v>3</v>
      </c>
      <c r="E13" s="40" t="s">
        <v>132</v>
      </c>
      <c r="F13" s="26">
        <v>3487225</v>
      </c>
      <c r="G13" s="142">
        <v>2163499</v>
      </c>
      <c r="H13" s="142">
        <v>543946</v>
      </c>
      <c r="I13" s="143">
        <v>779780</v>
      </c>
      <c r="J13" s="99"/>
      <c r="K13" s="94"/>
      <c r="L13" s="42" t="s">
        <v>305</v>
      </c>
      <c r="M13" s="41">
        <v>308507604</v>
      </c>
      <c r="N13" s="13" t="s">
        <v>22</v>
      </c>
      <c r="O13" s="2"/>
    </row>
    <row r="14" spans="1:15" x14ac:dyDescent="0.25">
      <c r="B14" s="134">
        <f t="shared" si="2"/>
        <v>7</v>
      </c>
      <c r="C14" s="135">
        <f t="shared" si="3"/>
        <v>7</v>
      </c>
      <c r="D14" s="110">
        <v>4</v>
      </c>
      <c r="E14" s="40" t="s">
        <v>134</v>
      </c>
      <c r="F14" s="26">
        <v>13353218.4</v>
      </c>
      <c r="G14" s="142">
        <v>9769502</v>
      </c>
      <c r="H14" s="142">
        <v>1162401</v>
      </c>
      <c r="I14" s="143">
        <v>2421315.4</v>
      </c>
      <c r="J14" s="99"/>
      <c r="K14" s="39"/>
      <c r="L14" s="45" t="s">
        <v>27</v>
      </c>
      <c r="M14" s="44">
        <v>308199617</v>
      </c>
      <c r="N14" s="43" t="s">
        <v>22</v>
      </c>
      <c r="O14" s="2"/>
    </row>
    <row r="15" spans="1:15" x14ac:dyDescent="0.25">
      <c r="B15" s="134">
        <f t="shared" si="2"/>
        <v>8</v>
      </c>
      <c r="C15" s="135">
        <f t="shared" si="3"/>
        <v>8</v>
      </c>
      <c r="D15" s="135">
        <v>5</v>
      </c>
      <c r="E15" s="40" t="s">
        <v>136</v>
      </c>
      <c r="F15" s="35">
        <v>12030096.6</v>
      </c>
      <c r="G15" s="142">
        <v>9295985</v>
      </c>
      <c r="H15" s="142">
        <v>1305933</v>
      </c>
      <c r="I15" s="143">
        <v>1428178.6</v>
      </c>
      <c r="J15" s="99"/>
      <c r="K15" s="94"/>
      <c r="L15" s="42"/>
      <c r="M15" s="41"/>
      <c r="N15" s="13" t="s">
        <v>28</v>
      </c>
      <c r="O15" s="2"/>
    </row>
    <row r="16" spans="1:15" x14ac:dyDescent="0.25">
      <c r="B16" s="134">
        <f t="shared" si="2"/>
        <v>9</v>
      </c>
      <c r="C16" s="135">
        <f t="shared" si="3"/>
        <v>9</v>
      </c>
      <c r="D16" s="133">
        <v>6</v>
      </c>
      <c r="E16" s="46" t="s">
        <v>138</v>
      </c>
      <c r="F16" s="26">
        <v>45526852.399999999</v>
      </c>
      <c r="G16" s="142">
        <v>25342176</v>
      </c>
      <c r="H16" s="142">
        <v>1239888</v>
      </c>
      <c r="I16" s="143">
        <v>18944788.399999999</v>
      </c>
      <c r="J16" s="99"/>
      <c r="K16" s="94"/>
      <c r="L16" s="42" t="s">
        <v>278</v>
      </c>
      <c r="M16" s="41">
        <v>202029636</v>
      </c>
      <c r="N16" s="13" t="s">
        <v>28</v>
      </c>
    </row>
    <row r="17" spans="2:14" x14ac:dyDescent="0.25">
      <c r="B17" s="134">
        <f t="shared" si="2"/>
        <v>10</v>
      </c>
      <c r="C17" s="135">
        <f t="shared" si="3"/>
        <v>10</v>
      </c>
      <c r="D17" s="110">
        <v>7</v>
      </c>
      <c r="E17" s="46" t="s">
        <v>140</v>
      </c>
      <c r="F17" s="26">
        <v>23751768</v>
      </c>
      <c r="G17" s="142">
        <v>19484817</v>
      </c>
      <c r="H17" s="142">
        <v>2174164</v>
      </c>
      <c r="I17" s="143">
        <v>2092787</v>
      </c>
      <c r="J17" s="99"/>
      <c r="K17" s="94"/>
      <c r="L17" s="42" t="s">
        <v>277</v>
      </c>
      <c r="M17" s="41">
        <v>202035273</v>
      </c>
      <c r="N17" s="13" t="s">
        <v>28</v>
      </c>
    </row>
    <row r="18" spans="2:14" x14ac:dyDescent="0.25">
      <c r="B18" s="134">
        <f t="shared" si="2"/>
        <v>11</v>
      </c>
      <c r="C18" s="135">
        <f t="shared" si="3"/>
        <v>11</v>
      </c>
      <c r="D18" s="135">
        <v>8</v>
      </c>
      <c r="E18" s="46" t="s">
        <v>142</v>
      </c>
      <c r="F18" s="26">
        <v>16010828</v>
      </c>
      <c r="G18" s="142">
        <v>10381851</v>
      </c>
      <c r="H18" s="142">
        <v>1049153</v>
      </c>
      <c r="I18" s="143">
        <v>4579824</v>
      </c>
      <c r="J18" s="99"/>
      <c r="K18" s="94"/>
      <c r="L18" s="42" t="s">
        <v>331</v>
      </c>
      <c r="M18" s="41">
        <v>205226627</v>
      </c>
      <c r="N18" s="13" t="s">
        <v>28</v>
      </c>
    </row>
    <row r="19" spans="2:14" x14ac:dyDescent="0.25">
      <c r="B19" s="134">
        <f t="shared" si="2"/>
        <v>12</v>
      </c>
      <c r="C19" s="135">
        <f t="shared" si="3"/>
        <v>12</v>
      </c>
      <c r="D19" s="133">
        <v>9</v>
      </c>
      <c r="E19" s="46" t="s">
        <v>144</v>
      </c>
      <c r="F19" s="26">
        <v>20202617.199999999</v>
      </c>
      <c r="G19" s="142">
        <v>15989541</v>
      </c>
      <c r="H19" s="142">
        <v>1819464</v>
      </c>
      <c r="I19" s="143">
        <v>2393612.2000000002</v>
      </c>
      <c r="J19" s="99"/>
      <c r="K19" s="94"/>
      <c r="L19" s="42" t="s">
        <v>332</v>
      </c>
      <c r="M19" s="41">
        <v>205810519</v>
      </c>
      <c r="N19" s="13" t="s">
        <v>28</v>
      </c>
    </row>
    <row r="20" spans="2:14" x14ac:dyDescent="0.25">
      <c r="B20" s="134">
        <f t="shared" si="2"/>
        <v>13</v>
      </c>
      <c r="C20" s="135">
        <f t="shared" si="3"/>
        <v>13</v>
      </c>
      <c r="D20" s="110">
        <v>10</v>
      </c>
      <c r="E20" s="46" t="s">
        <v>146</v>
      </c>
      <c r="F20" s="26">
        <v>8262282.4000000004</v>
      </c>
      <c r="G20" s="142">
        <v>4706651</v>
      </c>
      <c r="H20" s="142">
        <v>1007474</v>
      </c>
      <c r="I20" s="143">
        <v>2548157.4</v>
      </c>
      <c r="J20" s="99"/>
      <c r="K20" s="94"/>
      <c r="L20" s="42" t="s">
        <v>329</v>
      </c>
      <c r="M20" s="41">
        <v>205278998</v>
      </c>
      <c r="N20" s="13" t="s">
        <v>28</v>
      </c>
    </row>
    <row r="21" spans="2:14" x14ac:dyDescent="0.25">
      <c r="B21" s="134">
        <f t="shared" si="2"/>
        <v>14</v>
      </c>
      <c r="C21" s="135">
        <f t="shared" si="3"/>
        <v>14</v>
      </c>
      <c r="D21" s="135">
        <v>11</v>
      </c>
      <c r="E21" s="46" t="s">
        <v>148</v>
      </c>
      <c r="F21" s="26">
        <v>5507405</v>
      </c>
      <c r="G21" s="142">
        <v>3100657</v>
      </c>
      <c r="H21" s="142">
        <v>770244</v>
      </c>
      <c r="I21" s="143">
        <v>1636504</v>
      </c>
      <c r="J21" s="99"/>
      <c r="K21" s="94"/>
      <c r="L21" s="42" t="s">
        <v>330</v>
      </c>
      <c r="M21" s="41">
        <v>200878254</v>
      </c>
      <c r="N21" s="13" t="s">
        <v>28</v>
      </c>
    </row>
    <row r="22" spans="2:14" x14ac:dyDescent="0.25">
      <c r="B22" s="134">
        <f t="shared" si="2"/>
        <v>15</v>
      </c>
      <c r="C22" s="135">
        <f t="shared" si="3"/>
        <v>15</v>
      </c>
      <c r="D22" s="133">
        <v>12</v>
      </c>
      <c r="E22" s="46" t="s">
        <v>150</v>
      </c>
      <c r="F22" s="26">
        <v>8262282.4000000004</v>
      </c>
      <c r="G22" s="142">
        <v>4706651</v>
      </c>
      <c r="H22" s="142">
        <v>1007474</v>
      </c>
      <c r="I22" s="143">
        <v>2548157.4</v>
      </c>
      <c r="J22" s="99"/>
      <c r="K22" s="94"/>
      <c r="L22" s="42" t="s">
        <v>327</v>
      </c>
      <c r="M22" s="41">
        <v>202566626</v>
      </c>
      <c r="N22" s="13" t="s">
        <v>28</v>
      </c>
    </row>
    <row r="23" spans="2:14" x14ac:dyDescent="0.25">
      <c r="B23" s="134">
        <f t="shared" si="2"/>
        <v>16</v>
      </c>
      <c r="C23" s="135">
        <f t="shared" si="3"/>
        <v>16</v>
      </c>
      <c r="D23" s="110">
        <v>13</v>
      </c>
      <c r="E23" s="46" t="s">
        <v>151</v>
      </c>
      <c r="F23" s="26">
        <v>21715471.600000001</v>
      </c>
      <c r="G23" s="142">
        <v>16550934</v>
      </c>
      <c r="H23" s="142">
        <v>2529527</v>
      </c>
      <c r="I23" s="143">
        <v>2635010.6</v>
      </c>
      <c r="J23" s="99"/>
      <c r="K23" s="94"/>
      <c r="L23" s="42" t="s">
        <v>326</v>
      </c>
      <c r="M23" s="41">
        <v>200342653</v>
      </c>
      <c r="N23" s="13" t="s">
        <v>28</v>
      </c>
    </row>
    <row r="24" spans="2:14" x14ac:dyDescent="0.25">
      <c r="B24" s="134">
        <f t="shared" si="2"/>
        <v>17</v>
      </c>
      <c r="C24" s="135">
        <f t="shared" si="3"/>
        <v>17</v>
      </c>
      <c r="D24" s="135">
        <v>14</v>
      </c>
      <c r="E24" s="47" t="s">
        <v>153</v>
      </c>
      <c r="F24" s="26">
        <v>27199953.399999999</v>
      </c>
      <c r="G24" s="142">
        <v>21189293</v>
      </c>
      <c r="H24" s="142">
        <v>2844647</v>
      </c>
      <c r="I24" s="143">
        <v>3166013.4</v>
      </c>
      <c r="J24" s="99"/>
      <c r="K24" s="94"/>
      <c r="L24" s="42" t="s">
        <v>322</v>
      </c>
      <c r="M24" s="41">
        <v>203434243</v>
      </c>
      <c r="N24" s="13" t="s">
        <v>28</v>
      </c>
    </row>
    <row r="25" spans="2:14" x14ac:dyDescent="0.25">
      <c r="B25" s="134">
        <f t="shared" si="2"/>
        <v>18</v>
      </c>
      <c r="C25" s="135">
        <f t="shared" si="3"/>
        <v>18</v>
      </c>
      <c r="D25" s="133">
        <v>15</v>
      </c>
      <c r="E25" s="46" t="s">
        <v>155</v>
      </c>
      <c r="F25" s="26">
        <v>9904380.1999999993</v>
      </c>
      <c r="G25" s="142">
        <v>6841294</v>
      </c>
      <c r="H25" s="142">
        <v>1225390</v>
      </c>
      <c r="I25" s="143">
        <v>1837696.2</v>
      </c>
      <c r="J25" s="99"/>
      <c r="K25" s="94"/>
      <c r="L25" s="42" t="s">
        <v>323</v>
      </c>
      <c r="M25" s="41">
        <v>205219681</v>
      </c>
      <c r="N25" s="13" t="s">
        <v>28</v>
      </c>
    </row>
    <row r="26" spans="2:14" x14ac:dyDescent="0.25">
      <c r="B26" s="134">
        <f t="shared" si="2"/>
        <v>19</v>
      </c>
      <c r="C26" s="135">
        <f t="shared" si="3"/>
        <v>19</v>
      </c>
      <c r="D26" s="110">
        <v>16</v>
      </c>
      <c r="E26" s="46" t="s">
        <v>157</v>
      </c>
      <c r="F26" s="26">
        <v>2218235</v>
      </c>
      <c r="G26" s="142">
        <v>1637171</v>
      </c>
      <c r="H26" s="142">
        <v>422474</v>
      </c>
      <c r="I26" s="143">
        <v>158590</v>
      </c>
      <c r="J26" s="99"/>
      <c r="K26" s="94"/>
      <c r="L26" s="42" t="s">
        <v>320</v>
      </c>
      <c r="M26" s="41">
        <v>202587101</v>
      </c>
      <c r="N26" s="13" t="s">
        <v>28</v>
      </c>
    </row>
    <row r="27" spans="2:14" x14ac:dyDescent="0.25">
      <c r="B27" s="134">
        <f t="shared" si="2"/>
        <v>20</v>
      </c>
      <c r="C27" s="135">
        <f t="shared" si="3"/>
        <v>20</v>
      </c>
      <c r="D27" s="135">
        <v>17</v>
      </c>
      <c r="E27" s="46" t="s">
        <v>159</v>
      </c>
      <c r="F27" s="26">
        <v>33337857.899999999</v>
      </c>
      <c r="G27" s="142">
        <v>19373415.899999999</v>
      </c>
      <c r="H27" s="142">
        <v>834246</v>
      </c>
      <c r="I27" s="143">
        <v>13130196</v>
      </c>
      <c r="J27" s="99"/>
      <c r="K27" s="94"/>
      <c r="L27" s="42" t="s">
        <v>317</v>
      </c>
      <c r="M27" s="41">
        <v>202692827</v>
      </c>
      <c r="N27" s="13" t="s">
        <v>28</v>
      </c>
    </row>
    <row r="28" spans="2:14" x14ac:dyDescent="0.25">
      <c r="B28" s="134">
        <f t="shared" si="2"/>
        <v>21</v>
      </c>
      <c r="C28" s="135">
        <f t="shared" si="3"/>
        <v>21</v>
      </c>
      <c r="D28" s="133">
        <v>18</v>
      </c>
      <c r="E28" s="46" t="s">
        <v>161</v>
      </c>
      <c r="F28" s="26">
        <v>25714537.699999999</v>
      </c>
      <c r="G28" s="142">
        <v>21143807</v>
      </c>
      <c r="H28" s="142">
        <v>2758498</v>
      </c>
      <c r="I28" s="143">
        <v>1812232.7</v>
      </c>
      <c r="J28" s="99"/>
      <c r="K28" s="94"/>
      <c r="L28" s="42" t="s">
        <v>318</v>
      </c>
      <c r="M28" s="41">
        <v>201592739</v>
      </c>
      <c r="N28" s="13" t="s">
        <v>28</v>
      </c>
    </row>
    <row r="29" spans="2:14" x14ac:dyDescent="0.25">
      <c r="B29" s="134">
        <f t="shared" si="2"/>
        <v>22</v>
      </c>
      <c r="C29" s="135">
        <f t="shared" si="3"/>
        <v>22</v>
      </c>
      <c r="D29" s="110">
        <v>19</v>
      </c>
      <c r="E29" s="46" t="s">
        <v>163</v>
      </c>
      <c r="F29" s="26">
        <v>4734807.2</v>
      </c>
      <c r="G29" s="142">
        <v>2978656</v>
      </c>
      <c r="H29" s="142">
        <v>463372</v>
      </c>
      <c r="I29" s="143">
        <v>1292779.2</v>
      </c>
      <c r="J29" s="99"/>
      <c r="K29" s="94"/>
      <c r="L29" s="42" t="s">
        <v>316</v>
      </c>
      <c r="M29" s="41">
        <v>205815186</v>
      </c>
      <c r="N29" s="13" t="s">
        <v>28</v>
      </c>
    </row>
    <row r="30" spans="2:14" x14ac:dyDescent="0.25">
      <c r="B30" s="134">
        <f t="shared" si="2"/>
        <v>23</v>
      </c>
      <c r="C30" s="135">
        <f t="shared" si="3"/>
        <v>23</v>
      </c>
      <c r="D30" s="135">
        <v>20</v>
      </c>
      <c r="E30" s="46" t="s">
        <v>165</v>
      </c>
      <c r="F30" s="26">
        <v>9843401.0999999996</v>
      </c>
      <c r="G30" s="142">
        <v>7043613</v>
      </c>
      <c r="H30" s="142">
        <v>1179362</v>
      </c>
      <c r="I30" s="143">
        <v>1620426.1</v>
      </c>
      <c r="J30" s="99"/>
      <c r="K30" s="94"/>
      <c r="L30" s="42" t="s">
        <v>313</v>
      </c>
      <c r="M30" s="41">
        <v>201538368</v>
      </c>
      <c r="N30" s="13" t="s">
        <v>28</v>
      </c>
    </row>
    <row r="31" spans="2:14" x14ac:dyDescent="0.25">
      <c r="B31" s="134">
        <f t="shared" si="2"/>
        <v>24</v>
      </c>
      <c r="C31" s="135">
        <f t="shared" si="3"/>
        <v>24</v>
      </c>
      <c r="D31" s="133">
        <v>21</v>
      </c>
      <c r="E31" s="46" t="s">
        <v>167</v>
      </c>
      <c r="F31" s="26">
        <v>13038068</v>
      </c>
      <c r="G31" s="142">
        <v>6280852</v>
      </c>
      <c r="H31" s="142">
        <v>1016798</v>
      </c>
      <c r="I31" s="143">
        <v>5740418</v>
      </c>
      <c r="J31" s="99"/>
      <c r="K31" s="94"/>
      <c r="L31" s="42" t="s">
        <v>315</v>
      </c>
      <c r="M31" s="41">
        <v>205158885</v>
      </c>
      <c r="N31" s="13" t="s">
        <v>28</v>
      </c>
    </row>
    <row r="32" spans="2:14" x14ac:dyDescent="0.25">
      <c r="B32" s="134">
        <f t="shared" si="2"/>
        <v>25</v>
      </c>
      <c r="C32" s="135">
        <f t="shared" si="3"/>
        <v>25</v>
      </c>
      <c r="D32" s="133">
        <v>22</v>
      </c>
      <c r="E32" s="46" t="s">
        <v>169</v>
      </c>
      <c r="F32" s="26">
        <v>75807563.599999994</v>
      </c>
      <c r="G32" s="142">
        <v>34879128</v>
      </c>
      <c r="H32" s="142">
        <v>1286075</v>
      </c>
      <c r="I32" s="143">
        <v>39642360.600000001</v>
      </c>
      <c r="J32" s="99"/>
      <c r="K32" s="94"/>
      <c r="L32" s="42" t="s">
        <v>314</v>
      </c>
      <c r="M32" s="41">
        <v>205284714</v>
      </c>
      <c r="N32" s="13" t="s">
        <v>28</v>
      </c>
    </row>
    <row r="33" spans="1:14" x14ac:dyDescent="0.25">
      <c r="B33" s="134">
        <f t="shared" si="2"/>
        <v>26</v>
      </c>
      <c r="C33" s="135">
        <f t="shared" si="3"/>
        <v>26</v>
      </c>
      <c r="D33" s="110">
        <v>23</v>
      </c>
      <c r="E33" s="46" t="s">
        <v>171</v>
      </c>
      <c r="F33" s="26">
        <v>30876111.300000001</v>
      </c>
      <c r="G33" s="142">
        <v>25762023</v>
      </c>
      <c r="H33" s="142">
        <v>2548022</v>
      </c>
      <c r="I33" s="143">
        <v>2566066.2999999998</v>
      </c>
      <c r="J33" s="99"/>
      <c r="K33" s="94"/>
      <c r="L33" s="42" t="s">
        <v>312</v>
      </c>
      <c r="M33" s="41">
        <v>205816564</v>
      </c>
      <c r="N33" s="13" t="s">
        <v>28</v>
      </c>
    </row>
    <row r="34" spans="1:14" x14ac:dyDescent="0.25">
      <c r="B34" s="134">
        <f t="shared" si="2"/>
        <v>27</v>
      </c>
      <c r="C34" s="135">
        <f t="shared" si="3"/>
        <v>27</v>
      </c>
      <c r="D34" s="135">
        <v>24</v>
      </c>
      <c r="E34" s="46" t="s">
        <v>336</v>
      </c>
      <c r="F34" s="26">
        <v>34600870</v>
      </c>
      <c r="G34" s="142">
        <v>28650253</v>
      </c>
      <c r="H34" s="142">
        <v>3992336</v>
      </c>
      <c r="I34" s="143">
        <v>1958281</v>
      </c>
      <c r="J34" s="99"/>
      <c r="K34" s="94"/>
      <c r="L34" s="42" t="s">
        <v>331</v>
      </c>
      <c r="M34" s="41">
        <v>202574387</v>
      </c>
      <c r="N34" s="13" t="s">
        <v>28</v>
      </c>
    </row>
    <row r="35" spans="1:14" x14ac:dyDescent="0.25">
      <c r="B35" s="134">
        <f t="shared" si="2"/>
        <v>28</v>
      </c>
      <c r="C35" s="135">
        <f t="shared" si="3"/>
        <v>28</v>
      </c>
      <c r="D35" s="133">
        <v>25</v>
      </c>
      <c r="E35" s="46" t="s">
        <v>174</v>
      </c>
      <c r="F35" s="26">
        <v>43277795.200000003</v>
      </c>
      <c r="G35" s="142">
        <v>25862332</v>
      </c>
      <c r="H35" s="142">
        <v>1135182</v>
      </c>
      <c r="I35" s="143">
        <v>16280281.199999999</v>
      </c>
      <c r="J35" s="99"/>
      <c r="K35" s="94"/>
      <c r="L35" s="42" t="s">
        <v>283</v>
      </c>
      <c r="M35" s="41">
        <v>205800847</v>
      </c>
      <c r="N35" s="13" t="s">
        <v>28</v>
      </c>
    </row>
    <row r="36" spans="1:14" x14ac:dyDescent="0.25">
      <c r="B36" s="134">
        <f t="shared" si="2"/>
        <v>29</v>
      </c>
      <c r="C36" s="135">
        <f t="shared" si="3"/>
        <v>29</v>
      </c>
      <c r="D36" s="133">
        <v>26</v>
      </c>
      <c r="E36" s="46" t="s">
        <v>176</v>
      </c>
      <c r="F36" s="26">
        <v>21454744.199999999</v>
      </c>
      <c r="G36" s="142">
        <v>17361222</v>
      </c>
      <c r="H36" s="142">
        <v>1972026</v>
      </c>
      <c r="I36" s="143">
        <v>2121496.2000000002</v>
      </c>
      <c r="J36" s="99"/>
      <c r="K36" s="94"/>
      <c r="L36" s="42" t="s">
        <v>282</v>
      </c>
      <c r="M36" s="41">
        <v>203356712</v>
      </c>
      <c r="N36" s="13" t="s">
        <v>28</v>
      </c>
    </row>
    <row r="37" spans="1:14" x14ac:dyDescent="0.25">
      <c r="B37" s="134">
        <f t="shared" si="2"/>
        <v>30</v>
      </c>
      <c r="C37" s="135">
        <f t="shared" si="3"/>
        <v>30</v>
      </c>
      <c r="D37" s="110">
        <v>27</v>
      </c>
      <c r="E37" s="46" t="s">
        <v>178</v>
      </c>
      <c r="F37" s="26">
        <v>21580013.600000001</v>
      </c>
      <c r="G37" s="142">
        <v>18748868</v>
      </c>
      <c r="H37" s="142">
        <v>1924714</v>
      </c>
      <c r="I37" s="143">
        <v>906431.6</v>
      </c>
      <c r="J37" s="99"/>
      <c r="K37" s="94"/>
      <c r="L37" s="42" t="s">
        <v>281</v>
      </c>
      <c r="M37" s="41">
        <v>300026038</v>
      </c>
      <c r="N37" s="13" t="s">
        <v>28</v>
      </c>
    </row>
    <row r="38" spans="1:14" x14ac:dyDescent="0.25">
      <c r="B38" s="134">
        <f t="shared" si="2"/>
        <v>31</v>
      </c>
      <c r="C38" s="135">
        <f t="shared" si="3"/>
        <v>31</v>
      </c>
      <c r="D38" s="135">
        <v>28</v>
      </c>
      <c r="E38" s="46" t="s">
        <v>180</v>
      </c>
      <c r="F38" s="26">
        <v>7240799</v>
      </c>
      <c r="G38" s="142">
        <v>4963303</v>
      </c>
      <c r="H38" s="142">
        <v>802833</v>
      </c>
      <c r="I38" s="143">
        <v>1474663</v>
      </c>
      <c r="J38" s="99"/>
      <c r="K38" s="94"/>
      <c r="L38" s="42" t="s">
        <v>280</v>
      </c>
      <c r="M38" s="41">
        <v>205260966</v>
      </c>
      <c r="N38" s="13" t="s">
        <v>28</v>
      </c>
    </row>
    <row r="39" spans="1:14" x14ac:dyDescent="0.25">
      <c r="A39" s="1" t="s">
        <v>13</v>
      </c>
      <c r="B39" s="134">
        <f t="shared" si="2"/>
        <v>32</v>
      </c>
      <c r="C39" s="135">
        <f t="shared" si="3"/>
        <v>32</v>
      </c>
      <c r="D39" s="133">
        <v>29</v>
      </c>
      <c r="E39" s="46" t="s">
        <v>182</v>
      </c>
      <c r="F39" s="26">
        <v>44383226.899999999</v>
      </c>
      <c r="G39" s="142">
        <v>25531159</v>
      </c>
      <c r="H39" s="142">
        <v>945966</v>
      </c>
      <c r="I39" s="143">
        <v>17906101.899999999</v>
      </c>
      <c r="J39" s="99"/>
      <c r="K39" s="94"/>
      <c r="L39" s="42" t="s">
        <v>287</v>
      </c>
      <c r="M39" s="41">
        <v>200794186</v>
      </c>
      <c r="N39" s="13" t="s">
        <v>28</v>
      </c>
    </row>
    <row r="40" spans="1:14" x14ac:dyDescent="0.25">
      <c r="A40" s="1" t="s">
        <v>13</v>
      </c>
      <c r="B40" s="134">
        <f t="shared" si="2"/>
        <v>33</v>
      </c>
      <c r="C40" s="135">
        <f t="shared" si="3"/>
        <v>33</v>
      </c>
      <c r="D40" s="133">
        <v>30</v>
      </c>
      <c r="E40" s="46" t="s">
        <v>184</v>
      </c>
      <c r="F40" s="26">
        <v>32323601.100000001</v>
      </c>
      <c r="G40" s="142">
        <v>16060559</v>
      </c>
      <c r="H40" s="142">
        <v>1135690</v>
      </c>
      <c r="I40" s="143">
        <v>15127352.1</v>
      </c>
      <c r="J40" s="99"/>
      <c r="K40" s="94"/>
      <c r="L40" s="42" t="s">
        <v>290</v>
      </c>
      <c r="M40" s="41">
        <v>204642404</v>
      </c>
      <c r="N40" s="13" t="s">
        <v>28</v>
      </c>
    </row>
    <row r="41" spans="1:14" x14ac:dyDescent="0.25">
      <c r="A41" s="1" t="s">
        <v>13</v>
      </c>
      <c r="B41" s="134">
        <f t="shared" si="2"/>
        <v>34</v>
      </c>
      <c r="C41" s="135">
        <f t="shared" si="3"/>
        <v>34</v>
      </c>
      <c r="D41" s="110">
        <v>31</v>
      </c>
      <c r="E41" s="46" t="s">
        <v>186</v>
      </c>
      <c r="F41" s="26">
        <v>23269683</v>
      </c>
      <c r="G41" s="142">
        <v>11598871</v>
      </c>
      <c r="H41" s="142">
        <v>797400</v>
      </c>
      <c r="I41" s="143">
        <v>10873412</v>
      </c>
      <c r="J41" s="99"/>
      <c r="K41" s="94"/>
      <c r="L41" s="42" t="s">
        <v>300</v>
      </c>
      <c r="M41" s="41">
        <v>202329096</v>
      </c>
      <c r="N41" s="13" t="s">
        <v>28</v>
      </c>
    </row>
    <row r="42" spans="1:14" x14ac:dyDescent="0.25">
      <c r="A42" s="1" t="s">
        <v>13</v>
      </c>
      <c r="B42" s="134">
        <f t="shared" si="2"/>
        <v>35</v>
      </c>
      <c r="C42" s="135">
        <f t="shared" si="3"/>
        <v>35</v>
      </c>
      <c r="D42" s="135">
        <v>32</v>
      </c>
      <c r="E42" s="46" t="s">
        <v>188</v>
      </c>
      <c r="F42" s="26">
        <v>8589945.1999999993</v>
      </c>
      <c r="G42" s="142">
        <v>5270589</v>
      </c>
      <c r="H42" s="142">
        <v>235392</v>
      </c>
      <c r="I42" s="143">
        <v>3083964.2</v>
      </c>
      <c r="J42" s="99"/>
      <c r="K42" s="94"/>
      <c r="L42" s="42" t="s">
        <v>303</v>
      </c>
      <c r="M42" s="41">
        <v>206805997</v>
      </c>
      <c r="N42" s="13" t="s">
        <v>28</v>
      </c>
    </row>
    <row r="43" spans="1:14" x14ac:dyDescent="0.25">
      <c r="A43" s="1" t="s">
        <v>13</v>
      </c>
      <c r="B43" s="134">
        <f t="shared" si="2"/>
        <v>36</v>
      </c>
      <c r="C43" s="135">
        <f t="shared" si="3"/>
        <v>36</v>
      </c>
      <c r="D43" s="133">
        <v>33</v>
      </c>
      <c r="E43" s="46" t="s">
        <v>190</v>
      </c>
      <c r="F43" s="26">
        <v>4227811.4000000004</v>
      </c>
      <c r="G43" s="142">
        <v>3126585</v>
      </c>
      <c r="H43" s="142">
        <v>475624</v>
      </c>
      <c r="I43" s="143">
        <v>625602.4</v>
      </c>
      <c r="J43" s="99"/>
      <c r="K43" s="94"/>
      <c r="L43" s="42" t="s">
        <v>298</v>
      </c>
      <c r="M43" s="41">
        <v>300026045</v>
      </c>
      <c r="N43" s="13" t="s">
        <v>28</v>
      </c>
    </row>
    <row r="44" spans="1:14" x14ac:dyDescent="0.25">
      <c r="A44" s="1" t="s">
        <v>13</v>
      </c>
      <c r="B44" s="134">
        <f t="shared" si="2"/>
        <v>37</v>
      </c>
      <c r="C44" s="135">
        <f t="shared" si="3"/>
        <v>37</v>
      </c>
      <c r="D44" s="133">
        <v>34</v>
      </c>
      <c r="E44" s="46" t="s">
        <v>192</v>
      </c>
      <c r="F44" s="26">
        <v>7690415</v>
      </c>
      <c r="G44" s="142">
        <v>5122430</v>
      </c>
      <c r="H44" s="142">
        <v>1013291</v>
      </c>
      <c r="I44" s="143">
        <v>1554694</v>
      </c>
      <c r="J44" s="99"/>
      <c r="K44" s="94"/>
      <c r="L44" s="42" t="s">
        <v>291</v>
      </c>
      <c r="M44" s="41">
        <v>202452562</v>
      </c>
      <c r="N44" s="13" t="s">
        <v>28</v>
      </c>
    </row>
    <row r="45" spans="1:14" x14ac:dyDescent="0.25">
      <c r="A45" s="1" t="s">
        <v>13</v>
      </c>
      <c r="B45" s="134">
        <f t="shared" si="2"/>
        <v>38</v>
      </c>
      <c r="C45" s="135">
        <f t="shared" si="3"/>
        <v>38</v>
      </c>
      <c r="D45" s="110">
        <v>35</v>
      </c>
      <c r="E45" s="46" t="s">
        <v>194</v>
      </c>
      <c r="F45" s="26">
        <v>13401755.300000001</v>
      </c>
      <c r="G45" s="142">
        <v>9578462</v>
      </c>
      <c r="H45" s="142">
        <v>1446880</v>
      </c>
      <c r="I45" s="143">
        <v>2376413.2999999998</v>
      </c>
      <c r="J45" s="99"/>
      <c r="K45" s="94"/>
      <c r="L45" s="42" t="s">
        <v>286</v>
      </c>
      <c r="M45" s="41">
        <v>300510608</v>
      </c>
      <c r="N45" s="13" t="s">
        <v>28</v>
      </c>
    </row>
    <row r="46" spans="1:14" x14ac:dyDescent="0.25">
      <c r="A46" s="1" t="s">
        <v>13</v>
      </c>
      <c r="B46" s="134">
        <f t="shared" si="2"/>
        <v>39</v>
      </c>
      <c r="C46" s="135">
        <f t="shared" si="3"/>
        <v>39</v>
      </c>
      <c r="D46" s="135">
        <v>36</v>
      </c>
      <c r="E46" s="46" t="s">
        <v>196</v>
      </c>
      <c r="F46" s="26">
        <v>4357827</v>
      </c>
      <c r="G46" s="142">
        <v>2525122</v>
      </c>
      <c r="H46" s="142">
        <v>436447</v>
      </c>
      <c r="I46" s="143">
        <v>1396258</v>
      </c>
      <c r="J46" s="99"/>
      <c r="K46" s="94"/>
      <c r="L46" s="42" t="s">
        <v>306</v>
      </c>
      <c r="M46" s="41">
        <v>302299132</v>
      </c>
      <c r="N46" s="13" t="s">
        <v>28</v>
      </c>
    </row>
    <row r="47" spans="1:14" x14ac:dyDescent="0.25">
      <c r="A47" s="1" t="s">
        <v>13</v>
      </c>
      <c r="B47" s="134">
        <f t="shared" si="2"/>
        <v>40</v>
      </c>
      <c r="C47" s="135">
        <f t="shared" si="3"/>
        <v>40</v>
      </c>
      <c r="D47" s="133">
        <v>37</v>
      </c>
      <c r="E47" s="46" t="s">
        <v>198</v>
      </c>
      <c r="F47" s="26">
        <v>103372132.40000001</v>
      </c>
      <c r="G47" s="142">
        <v>60778750</v>
      </c>
      <c r="H47" s="142">
        <v>3298160</v>
      </c>
      <c r="I47" s="143">
        <v>39295222.399999999</v>
      </c>
      <c r="J47" s="99"/>
      <c r="K47" s="94"/>
      <c r="L47" s="42" t="s">
        <v>304</v>
      </c>
      <c r="M47" s="41">
        <v>202726877</v>
      </c>
      <c r="N47" s="13" t="s">
        <v>28</v>
      </c>
    </row>
    <row r="48" spans="1:14" x14ac:dyDescent="0.25">
      <c r="A48" s="1" t="s">
        <v>13</v>
      </c>
      <c r="B48" s="134">
        <f t="shared" si="2"/>
        <v>41</v>
      </c>
      <c r="C48" s="135">
        <f t="shared" si="3"/>
        <v>41</v>
      </c>
      <c r="D48" s="133">
        <v>38</v>
      </c>
      <c r="E48" s="46" t="s">
        <v>200</v>
      </c>
      <c r="F48" s="26">
        <v>47228129.600000001</v>
      </c>
      <c r="G48" s="142">
        <v>24885233</v>
      </c>
      <c r="H48" s="142">
        <v>1285475</v>
      </c>
      <c r="I48" s="143">
        <v>21057421.600000001</v>
      </c>
      <c r="J48" s="99"/>
      <c r="K48" s="94"/>
      <c r="L48" s="42" t="s">
        <v>299</v>
      </c>
      <c r="M48" s="41">
        <v>200649855</v>
      </c>
      <c r="N48" s="13" t="s">
        <v>28</v>
      </c>
    </row>
    <row r="49" spans="1:14" x14ac:dyDescent="0.25">
      <c r="A49" s="1" t="s">
        <v>13</v>
      </c>
      <c r="B49" s="134">
        <f t="shared" si="2"/>
        <v>42</v>
      </c>
      <c r="C49" s="135">
        <f t="shared" si="3"/>
        <v>42</v>
      </c>
      <c r="D49" s="110">
        <v>39</v>
      </c>
      <c r="E49" s="46" t="s">
        <v>202</v>
      </c>
      <c r="F49" s="26">
        <v>24000998.600000001</v>
      </c>
      <c r="G49" s="142">
        <v>14960046</v>
      </c>
      <c r="H49" s="142">
        <v>1988026</v>
      </c>
      <c r="I49" s="143">
        <v>7052926.5999999996</v>
      </c>
      <c r="J49" s="99"/>
      <c r="K49" s="94"/>
      <c r="L49" s="42" t="s">
        <v>288</v>
      </c>
      <c r="M49" s="41">
        <v>200795010</v>
      </c>
      <c r="N49" s="13" t="s">
        <v>28</v>
      </c>
    </row>
    <row r="50" spans="1:14" x14ac:dyDescent="0.25">
      <c r="A50" s="1" t="s">
        <v>13</v>
      </c>
      <c r="B50" s="134">
        <f t="shared" si="2"/>
        <v>43</v>
      </c>
      <c r="C50" s="135">
        <f t="shared" si="3"/>
        <v>43</v>
      </c>
      <c r="D50" s="135">
        <v>40</v>
      </c>
      <c r="E50" s="46" t="s">
        <v>204</v>
      </c>
      <c r="F50" s="26">
        <v>41562375.799999997</v>
      </c>
      <c r="G50" s="142">
        <v>24818306</v>
      </c>
      <c r="H50" s="142">
        <v>1783628</v>
      </c>
      <c r="I50" s="143">
        <v>14960441.800000001</v>
      </c>
      <c r="J50" s="99"/>
      <c r="K50" s="94"/>
      <c r="L50" s="42" t="s">
        <v>325</v>
      </c>
      <c r="M50" s="48">
        <v>306623271</v>
      </c>
      <c r="N50" s="13" t="s">
        <v>28</v>
      </c>
    </row>
    <row r="51" spans="1:14" x14ac:dyDescent="0.25">
      <c r="A51" s="1" t="s">
        <v>13</v>
      </c>
      <c r="B51" s="134">
        <f t="shared" si="2"/>
        <v>44</v>
      </c>
      <c r="C51" s="135">
        <f t="shared" si="3"/>
        <v>44</v>
      </c>
      <c r="D51" s="133">
        <v>41</v>
      </c>
      <c r="E51" s="46" t="s">
        <v>206</v>
      </c>
      <c r="F51" s="26">
        <v>75021970.599999994</v>
      </c>
      <c r="G51" s="142">
        <v>34768746</v>
      </c>
      <c r="H51" s="142">
        <v>1927346</v>
      </c>
      <c r="I51" s="143">
        <v>38325878.600000001</v>
      </c>
      <c r="J51" s="99"/>
      <c r="K51" s="94"/>
      <c r="L51" s="42" t="s">
        <v>302</v>
      </c>
      <c r="M51" s="41">
        <v>201724968</v>
      </c>
      <c r="N51" s="13" t="s">
        <v>28</v>
      </c>
    </row>
    <row r="52" spans="1:14" x14ac:dyDescent="0.25">
      <c r="B52" s="134">
        <f t="shared" si="2"/>
        <v>45</v>
      </c>
      <c r="C52" s="135">
        <f t="shared" si="3"/>
        <v>45</v>
      </c>
      <c r="D52" s="133">
        <v>42</v>
      </c>
      <c r="E52" s="46" t="s">
        <v>208</v>
      </c>
      <c r="F52" s="26">
        <v>19943227.300000001</v>
      </c>
      <c r="G52" s="142">
        <v>7730865</v>
      </c>
      <c r="H52" s="142">
        <v>291775</v>
      </c>
      <c r="I52" s="143">
        <v>11920587.300000001</v>
      </c>
      <c r="J52" s="99"/>
      <c r="K52" s="94"/>
      <c r="L52" s="42" t="s">
        <v>284</v>
      </c>
      <c r="M52" s="41">
        <v>308684869</v>
      </c>
      <c r="N52" s="13" t="s">
        <v>28</v>
      </c>
    </row>
    <row r="53" spans="1:14" s="49" customFormat="1" x14ac:dyDescent="0.25">
      <c r="A53" s="1"/>
      <c r="B53" s="134">
        <f t="shared" si="2"/>
        <v>46</v>
      </c>
      <c r="C53" s="135">
        <f t="shared" si="3"/>
        <v>46</v>
      </c>
      <c r="D53" s="110">
        <v>43</v>
      </c>
      <c r="E53" s="46" t="s">
        <v>210</v>
      </c>
      <c r="F53" s="26">
        <v>22186272</v>
      </c>
      <c r="G53" s="142">
        <v>11652189</v>
      </c>
      <c r="H53" s="142">
        <v>551886</v>
      </c>
      <c r="I53" s="143">
        <v>9982197</v>
      </c>
      <c r="J53" s="99"/>
      <c r="K53" s="94"/>
      <c r="L53" s="42" t="s">
        <v>307</v>
      </c>
      <c r="M53" s="41">
        <v>310052681</v>
      </c>
      <c r="N53" s="13" t="s">
        <v>28</v>
      </c>
    </row>
    <row r="54" spans="1:14" x14ac:dyDescent="0.25">
      <c r="B54" s="134">
        <f t="shared" si="2"/>
        <v>47</v>
      </c>
      <c r="C54" s="135">
        <f t="shared" si="3"/>
        <v>47</v>
      </c>
      <c r="D54" s="135">
        <v>44</v>
      </c>
      <c r="E54" s="46" t="s">
        <v>212</v>
      </c>
      <c r="F54" s="26">
        <v>47228129.600000001</v>
      </c>
      <c r="G54" s="142">
        <v>24885233</v>
      </c>
      <c r="H54" s="142">
        <v>1285475</v>
      </c>
      <c r="I54" s="143">
        <v>21057421.600000001</v>
      </c>
      <c r="J54" s="99"/>
      <c r="K54" s="94"/>
      <c r="L54" s="42" t="s">
        <v>333</v>
      </c>
      <c r="M54" s="41">
        <v>310052254</v>
      </c>
      <c r="N54" s="13" t="s">
        <v>28</v>
      </c>
    </row>
    <row r="55" spans="1:14" x14ac:dyDescent="0.25">
      <c r="B55" s="134">
        <f t="shared" si="2"/>
        <v>48</v>
      </c>
      <c r="C55" s="135">
        <f t="shared" si="3"/>
        <v>48</v>
      </c>
      <c r="D55" s="133">
        <v>45</v>
      </c>
      <c r="E55" s="46" t="s">
        <v>337</v>
      </c>
      <c r="F55" s="26">
        <v>8911644</v>
      </c>
      <c r="G55" s="142">
        <v>5535929</v>
      </c>
      <c r="H55" s="142">
        <v>340574</v>
      </c>
      <c r="I55" s="143">
        <v>3035141</v>
      </c>
      <c r="J55" s="99"/>
      <c r="K55" s="94"/>
      <c r="L55" s="42" t="s">
        <v>319</v>
      </c>
      <c r="M55" s="41">
        <v>310329224</v>
      </c>
      <c r="N55" s="13" t="s">
        <v>28</v>
      </c>
    </row>
    <row r="56" spans="1:14" x14ac:dyDescent="0.25">
      <c r="B56" s="134">
        <f t="shared" si="2"/>
        <v>49</v>
      </c>
      <c r="C56" s="135">
        <f t="shared" si="3"/>
        <v>49</v>
      </c>
      <c r="D56" s="133">
        <v>46</v>
      </c>
      <c r="E56" s="46" t="s">
        <v>213</v>
      </c>
      <c r="F56" s="26">
        <v>25815339.399999999</v>
      </c>
      <c r="G56" s="142">
        <v>20780723</v>
      </c>
      <c r="H56" s="142">
        <v>1619170</v>
      </c>
      <c r="I56" s="143">
        <v>3415446.4</v>
      </c>
      <c r="J56" s="99"/>
      <c r="K56" s="94"/>
      <c r="L56" s="42" t="s">
        <v>311</v>
      </c>
      <c r="M56" s="41">
        <v>310146588</v>
      </c>
      <c r="N56" s="13" t="s">
        <v>28</v>
      </c>
    </row>
    <row r="57" spans="1:14" x14ac:dyDescent="0.25">
      <c r="B57" s="134">
        <f t="shared" si="2"/>
        <v>50</v>
      </c>
      <c r="C57" s="135">
        <f t="shared" si="3"/>
        <v>50</v>
      </c>
      <c r="D57" s="110">
        <v>47</v>
      </c>
      <c r="E57" s="46" t="s">
        <v>215</v>
      </c>
      <c r="F57" s="26">
        <v>11850478.9</v>
      </c>
      <c r="G57" s="142">
        <v>8286741</v>
      </c>
      <c r="H57" s="142">
        <v>1129596</v>
      </c>
      <c r="I57" s="143">
        <v>2434141.9</v>
      </c>
      <c r="J57" s="99"/>
      <c r="K57" s="94"/>
      <c r="L57" s="42" t="s">
        <v>328</v>
      </c>
      <c r="M57" s="41">
        <v>310053395</v>
      </c>
      <c r="N57" s="13" t="s">
        <v>28</v>
      </c>
    </row>
    <row r="58" spans="1:14" ht="31.5" x14ac:dyDescent="0.25">
      <c r="B58" s="134">
        <f t="shared" si="2"/>
        <v>51</v>
      </c>
      <c r="C58" s="135">
        <f t="shared" si="3"/>
        <v>51</v>
      </c>
      <c r="D58" s="135">
        <v>48</v>
      </c>
      <c r="E58" s="46" t="s">
        <v>217</v>
      </c>
      <c r="F58" s="26">
        <v>33383185.699999999</v>
      </c>
      <c r="G58" s="142">
        <v>16798701</v>
      </c>
      <c r="H58" s="142">
        <v>715447</v>
      </c>
      <c r="I58" s="143">
        <v>15869037.699999999</v>
      </c>
      <c r="J58" s="99"/>
      <c r="K58" s="94"/>
      <c r="L58" s="42" t="s">
        <v>279</v>
      </c>
      <c r="M58" s="41">
        <v>310095669</v>
      </c>
      <c r="N58" s="13" t="s">
        <v>28</v>
      </c>
    </row>
    <row r="59" spans="1:14" x14ac:dyDescent="0.25">
      <c r="B59" s="134">
        <f t="shared" si="2"/>
        <v>52</v>
      </c>
      <c r="C59" s="135">
        <f t="shared" si="3"/>
        <v>52</v>
      </c>
      <c r="D59" s="133">
        <v>49</v>
      </c>
      <c r="E59" s="46" t="s">
        <v>219</v>
      </c>
      <c r="F59" s="26">
        <v>33841742.200000003</v>
      </c>
      <c r="G59" s="142">
        <v>17755635</v>
      </c>
      <c r="H59" s="142">
        <v>787194</v>
      </c>
      <c r="I59" s="143">
        <v>15298913.199999999</v>
      </c>
      <c r="J59" s="99"/>
      <c r="K59" s="94"/>
      <c r="L59" s="42" t="s">
        <v>324</v>
      </c>
      <c r="M59" s="41">
        <v>310251079</v>
      </c>
      <c r="N59" s="13" t="s">
        <v>28</v>
      </c>
    </row>
    <row r="60" spans="1:14" x14ac:dyDescent="0.25">
      <c r="B60" s="134">
        <f t="shared" si="2"/>
        <v>53</v>
      </c>
      <c r="C60" s="135">
        <f t="shared" si="3"/>
        <v>53</v>
      </c>
      <c r="D60" s="133">
        <v>50</v>
      </c>
      <c r="E60" s="50" t="s">
        <v>220</v>
      </c>
      <c r="F60" s="26">
        <v>17908197.300000001</v>
      </c>
      <c r="G60" s="142">
        <v>11821935</v>
      </c>
      <c r="H60" s="142">
        <v>1230024</v>
      </c>
      <c r="I60" s="143">
        <v>4856238.3</v>
      </c>
      <c r="J60" s="99"/>
      <c r="K60" s="94"/>
      <c r="L60" s="25" t="s">
        <v>309</v>
      </c>
      <c r="M60" s="51">
        <v>308445967</v>
      </c>
      <c r="N60" s="24" t="s">
        <v>28</v>
      </c>
    </row>
    <row r="61" spans="1:14" x14ac:dyDescent="0.25">
      <c r="B61" s="134">
        <f t="shared" si="2"/>
        <v>54</v>
      </c>
      <c r="C61" s="135">
        <f t="shared" si="3"/>
        <v>54</v>
      </c>
      <c r="D61" s="133">
        <f>+D60+1</f>
        <v>51</v>
      </c>
      <c r="E61" s="50" t="s">
        <v>338</v>
      </c>
      <c r="F61" s="26">
        <v>21576111</v>
      </c>
      <c r="G61" s="142">
        <v>8169787</v>
      </c>
      <c r="H61" s="142">
        <v>1077544</v>
      </c>
      <c r="I61" s="143">
        <v>12328780</v>
      </c>
      <c r="J61" s="102"/>
      <c r="K61" s="39"/>
      <c r="L61" s="45"/>
      <c r="M61" s="44"/>
      <c r="N61" s="43" t="s">
        <v>77</v>
      </c>
    </row>
    <row r="62" spans="1:14" x14ac:dyDescent="0.25">
      <c r="A62" s="1" t="s">
        <v>13</v>
      </c>
      <c r="B62" s="134">
        <f t="shared" si="2"/>
        <v>55</v>
      </c>
      <c r="C62" s="135">
        <f t="shared" si="3"/>
        <v>55</v>
      </c>
      <c r="D62" s="54">
        <f>+D61+1</f>
        <v>52</v>
      </c>
      <c r="E62" s="55" t="s">
        <v>223</v>
      </c>
      <c r="F62" s="35">
        <v>16590452</v>
      </c>
      <c r="G62" s="142">
        <v>12918083</v>
      </c>
      <c r="H62" s="142">
        <v>1554265</v>
      </c>
      <c r="I62" s="143">
        <v>2118104</v>
      </c>
      <c r="J62" s="102"/>
      <c r="K62" s="95"/>
      <c r="L62" s="58" t="s">
        <v>293</v>
      </c>
      <c r="M62" s="56">
        <v>200845944</v>
      </c>
      <c r="N62" s="57" t="s">
        <v>77</v>
      </c>
    </row>
    <row r="63" spans="1:14" x14ac:dyDescent="0.25">
      <c r="A63" s="1" t="s">
        <v>13</v>
      </c>
      <c r="B63" s="134">
        <f t="shared" si="2"/>
        <v>56</v>
      </c>
      <c r="C63" s="135">
        <f t="shared" si="3"/>
        <v>56</v>
      </c>
      <c r="D63" s="54">
        <f>+D62+1</f>
        <v>53</v>
      </c>
      <c r="E63" s="55" t="s">
        <v>225</v>
      </c>
      <c r="F63" s="35">
        <v>44322658.299999997</v>
      </c>
      <c r="G63" s="142">
        <v>22652948</v>
      </c>
      <c r="H63" s="142">
        <v>841200</v>
      </c>
      <c r="I63" s="143">
        <v>20828510.300000001</v>
      </c>
      <c r="J63" s="102"/>
      <c r="K63" s="95"/>
      <c r="L63" s="58" t="s">
        <v>294</v>
      </c>
      <c r="M63" s="56">
        <v>305773443</v>
      </c>
      <c r="N63" s="57" t="s">
        <v>77</v>
      </c>
    </row>
    <row r="64" spans="1:14" x14ac:dyDescent="0.25">
      <c r="A64" s="1" t="s">
        <v>13</v>
      </c>
      <c r="B64" s="52">
        <f t="shared" ref="B64:D72" si="4">+B63+1</f>
        <v>57</v>
      </c>
      <c r="C64" s="53">
        <f t="shared" si="4"/>
        <v>57</v>
      </c>
      <c r="D64" s="54">
        <f>+D63+1</f>
        <v>54</v>
      </c>
      <c r="E64" s="55" t="s">
        <v>227</v>
      </c>
      <c r="F64" s="35">
        <v>6418434.5999999996</v>
      </c>
      <c r="G64" s="142">
        <v>4264436</v>
      </c>
      <c r="H64" s="142">
        <v>995483</v>
      </c>
      <c r="I64" s="143">
        <v>1158515.6000000001</v>
      </c>
      <c r="J64" s="102"/>
      <c r="K64" s="95"/>
      <c r="L64" s="58" t="s">
        <v>295</v>
      </c>
      <c r="M64" s="56">
        <v>305671809</v>
      </c>
      <c r="N64" s="57" t="s">
        <v>77</v>
      </c>
    </row>
    <row r="65" spans="1:14" x14ac:dyDescent="0.25">
      <c r="A65" s="1" t="s">
        <v>13</v>
      </c>
      <c r="B65" s="52">
        <f t="shared" si="4"/>
        <v>58</v>
      </c>
      <c r="C65" s="53">
        <f t="shared" si="4"/>
        <v>58</v>
      </c>
      <c r="D65" s="54">
        <f t="shared" si="4"/>
        <v>55</v>
      </c>
      <c r="E65" s="59" t="s">
        <v>229</v>
      </c>
      <c r="F65" s="35">
        <v>50693854.600000001</v>
      </c>
      <c r="G65" s="142">
        <v>29868924</v>
      </c>
      <c r="H65" s="142">
        <v>1100240</v>
      </c>
      <c r="I65" s="143">
        <v>19724690.600000001</v>
      </c>
      <c r="J65" s="102"/>
      <c r="K65" s="95"/>
      <c r="L65" s="58" t="s">
        <v>296</v>
      </c>
      <c r="M65" s="60">
        <v>309048898</v>
      </c>
      <c r="N65" s="57" t="s">
        <v>77</v>
      </c>
    </row>
    <row r="66" spans="1:14" x14ac:dyDescent="0.25">
      <c r="A66" s="1" t="s">
        <v>13</v>
      </c>
      <c r="B66" s="52">
        <f t="shared" si="4"/>
        <v>59</v>
      </c>
      <c r="C66" s="53">
        <f t="shared" si="4"/>
        <v>59</v>
      </c>
      <c r="D66" s="54">
        <f t="shared" si="4"/>
        <v>56</v>
      </c>
      <c r="E66" s="55" t="s">
        <v>231</v>
      </c>
      <c r="F66" s="35">
        <v>37476080.600000001</v>
      </c>
      <c r="G66" s="142">
        <v>26809698</v>
      </c>
      <c r="H66" s="142">
        <v>3875849</v>
      </c>
      <c r="I66" s="143">
        <v>6790533.5999999996</v>
      </c>
      <c r="J66" s="102"/>
      <c r="K66" s="95"/>
      <c r="L66" s="58" t="s">
        <v>301</v>
      </c>
      <c r="M66" s="56">
        <v>309208151</v>
      </c>
      <c r="N66" s="57" t="s">
        <v>77</v>
      </c>
    </row>
    <row r="67" spans="1:14" x14ac:dyDescent="0.25">
      <c r="A67" s="1" t="s">
        <v>13</v>
      </c>
      <c r="B67" s="52">
        <f t="shared" ref="B67" si="5">+B66+1</f>
        <v>60</v>
      </c>
      <c r="C67" s="53">
        <f t="shared" ref="C67" si="6">+C66+1</f>
        <v>60</v>
      </c>
      <c r="D67" s="54">
        <f t="shared" si="4"/>
        <v>57</v>
      </c>
      <c r="E67" s="55" t="s">
        <v>233</v>
      </c>
      <c r="F67" s="35">
        <v>30402751.899999999</v>
      </c>
      <c r="G67" s="142">
        <v>24422137</v>
      </c>
      <c r="H67" s="142">
        <v>2990260</v>
      </c>
      <c r="I67" s="143">
        <v>2990354.9</v>
      </c>
      <c r="J67" s="102"/>
      <c r="K67" s="95"/>
      <c r="L67" s="58" t="s">
        <v>285</v>
      </c>
      <c r="M67" s="56">
        <v>302608750</v>
      </c>
      <c r="N67" s="57" t="s">
        <v>77</v>
      </c>
    </row>
    <row r="68" spans="1:14" x14ac:dyDescent="0.25">
      <c r="B68" s="52">
        <f t="shared" ref="B68" si="7">+B67+1</f>
        <v>61</v>
      </c>
      <c r="C68" s="53">
        <f t="shared" ref="C68" si="8">+C67+1</f>
        <v>61</v>
      </c>
      <c r="D68" s="54">
        <f t="shared" si="4"/>
        <v>58</v>
      </c>
      <c r="E68" s="55" t="s">
        <v>235</v>
      </c>
      <c r="F68" s="35">
        <v>4541035.7</v>
      </c>
      <c r="G68" s="142">
        <v>3195524.7</v>
      </c>
      <c r="H68" s="142">
        <v>489999</v>
      </c>
      <c r="I68" s="143">
        <v>855512</v>
      </c>
      <c r="J68" s="102"/>
      <c r="K68" s="95"/>
      <c r="L68" s="58" t="s">
        <v>310</v>
      </c>
      <c r="M68" s="56">
        <v>201213338</v>
      </c>
      <c r="N68" s="57" t="s">
        <v>77</v>
      </c>
    </row>
    <row r="69" spans="1:14" x14ac:dyDescent="0.25">
      <c r="A69" s="1" t="s">
        <v>13</v>
      </c>
      <c r="B69" s="52">
        <f t="shared" ref="B69" si="9">+B68+1</f>
        <v>62</v>
      </c>
      <c r="C69" s="53">
        <f t="shared" ref="C69" si="10">+C68+1</f>
        <v>62</v>
      </c>
      <c r="D69" s="54">
        <f t="shared" si="4"/>
        <v>59</v>
      </c>
      <c r="E69" s="55" t="s">
        <v>237</v>
      </c>
      <c r="F69" s="35">
        <v>4555918</v>
      </c>
      <c r="G69" s="142">
        <v>3590520</v>
      </c>
      <c r="H69" s="142">
        <v>775514</v>
      </c>
      <c r="I69" s="143">
        <v>189884</v>
      </c>
      <c r="J69" s="99"/>
      <c r="K69" s="94"/>
      <c r="L69" s="42" t="s">
        <v>203</v>
      </c>
      <c r="M69" s="56">
        <v>201095256</v>
      </c>
      <c r="N69" s="13" t="s">
        <v>77</v>
      </c>
    </row>
    <row r="70" spans="1:14" x14ac:dyDescent="0.25">
      <c r="A70" s="1" t="s">
        <v>13</v>
      </c>
      <c r="B70" s="52">
        <f t="shared" ref="B70" si="11">+B69+1</f>
        <v>63</v>
      </c>
      <c r="C70" s="53">
        <f t="shared" ref="C70" si="12">+C69+1</f>
        <v>63</v>
      </c>
      <c r="D70" s="54">
        <f t="shared" si="4"/>
        <v>60</v>
      </c>
      <c r="E70" s="55" t="s">
        <v>239</v>
      </c>
      <c r="F70" s="35">
        <v>5639922</v>
      </c>
      <c r="G70" s="142">
        <v>4349245</v>
      </c>
      <c r="H70" s="142">
        <v>1040677</v>
      </c>
      <c r="I70" s="143">
        <v>250000</v>
      </c>
      <c r="J70" s="102"/>
      <c r="K70" s="95"/>
      <c r="L70" s="58" t="s">
        <v>297</v>
      </c>
      <c r="M70" s="56">
        <v>304363036</v>
      </c>
      <c r="N70" s="57" t="s">
        <v>77</v>
      </c>
    </row>
    <row r="71" spans="1:14" x14ac:dyDescent="0.25">
      <c r="A71" s="1" t="s">
        <v>13</v>
      </c>
      <c r="B71" s="52">
        <f t="shared" ref="B71" si="13">+B70+1</f>
        <v>64</v>
      </c>
      <c r="C71" s="53">
        <f t="shared" ref="C71" si="14">+C70+1</f>
        <v>64</v>
      </c>
      <c r="D71" s="54">
        <f t="shared" si="4"/>
        <v>61</v>
      </c>
      <c r="E71" s="55" t="s">
        <v>241</v>
      </c>
      <c r="F71" s="35">
        <v>25445975.300000001</v>
      </c>
      <c r="G71" s="142">
        <v>19163209</v>
      </c>
      <c r="H71" s="142">
        <v>2434211</v>
      </c>
      <c r="I71" s="143">
        <v>3848555.3</v>
      </c>
      <c r="J71" s="102"/>
      <c r="K71" s="95"/>
      <c r="L71" s="58" t="s">
        <v>292</v>
      </c>
      <c r="M71" s="56">
        <v>201693485</v>
      </c>
      <c r="N71" s="57" t="s">
        <v>77</v>
      </c>
    </row>
    <row r="72" spans="1:14" x14ac:dyDescent="0.25">
      <c r="A72" s="1" t="s">
        <v>13</v>
      </c>
      <c r="B72" s="52">
        <f t="shared" ref="B72" si="15">+B71+1</f>
        <v>65</v>
      </c>
      <c r="C72" s="53">
        <f t="shared" ref="C72" si="16">+C71+1</f>
        <v>65</v>
      </c>
      <c r="D72" s="54">
        <f t="shared" si="4"/>
        <v>62</v>
      </c>
      <c r="E72" s="55" t="s">
        <v>243</v>
      </c>
      <c r="F72" s="35">
        <v>6342594.5999999996</v>
      </c>
      <c r="G72" s="142">
        <v>4160482</v>
      </c>
      <c r="H72" s="142">
        <v>819231</v>
      </c>
      <c r="I72" s="143">
        <v>1362881.6</v>
      </c>
      <c r="J72" s="102"/>
      <c r="K72" s="95"/>
      <c r="L72" s="58" t="s">
        <v>289</v>
      </c>
      <c r="M72" s="56">
        <v>200835600</v>
      </c>
      <c r="N72" s="57" t="s">
        <v>77</v>
      </c>
    </row>
    <row r="73" spans="1:14" x14ac:dyDescent="0.25">
      <c r="B73" s="52">
        <f t="shared" ref="B73" si="17">+B72+1</f>
        <v>66</v>
      </c>
      <c r="C73" s="53">
        <f t="shared" ref="C73" si="18">+C72+1</f>
        <v>66</v>
      </c>
      <c r="D73" s="54">
        <f t="shared" ref="D73:D79" si="19">+D72+1</f>
        <v>63</v>
      </c>
      <c r="E73" s="55" t="s">
        <v>245</v>
      </c>
      <c r="F73" s="35">
        <v>5208204.3</v>
      </c>
      <c r="G73" s="142">
        <v>2997352</v>
      </c>
      <c r="H73" s="142">
        <v>568921</v>
      </c>
      <c r="I73" s="143">
        <v>195000</v>
      </c>
      <c r="J73" s="102"/>
      <c r="K73" s="39"/>
      <c r="L73" s="29"/>
      <c r="M73" s="28"/>
      <c r="N73" s="27" t="s">
        <v>89</v>
      </c>
    </row>
    <row r="74" spans="1:14" x14ac:dyDescent="0.25">
      <c r="A74" s="1" t="s">
        <v>13</v>
      </c>
      <c r="B74" s="52">
        <f t="shared" ref="B74" si="20">+B73+1</f>
        <v>67</v>
      </c>
      <c r="C74" s="53">
        <f t="shared" ref="C74" si="21">+C73+1</f>
        <v>67</v>
      </c>
      <c r="D74" s="54">
        <f t="shared" si="19"/>
        <v>64</v>
      </c>
      <c r="E74" s="32" t="s">
        <v>247</v>
      </c>
      <c r="F74" s="35">
        <v>3021287.3</v>
      </c>
      <c r="G74" s="142">
        <v>2507966.2999999998</v>
      </c>
      <c r="H74" s="142">
        <v>457521</v>
      </c>
      <c r="I74" s="143">
        <v>55800</v>
      </c>
      <c r="J74" s="102"/>
      <c r="K74" s="94"/>
      <c r="L74" s="34" t="s">
        <v>91</v>
      </c>
      <c r="M74" s="23">
        <v>302150477</v>
      </c>
      <c r="N74" s="33" t="s">
        <v>89</v>
      </c>
    </row>
    <row r="75" spans="1:14" x14ac:dyDescent="0.25">
      <c r="A75" s="1" t="s">
        <v>13</v>
      </c>
      <c r="B75" s="52">
        <f t="shared" ref="B75" si="22">+B74+1</f>
        <v>68</v>
      </c>
      <c r="C75" s="53">
        <f t="shared" ref="C75" si="23">+C74+1</f>
        <v>68</v>
      </c>
      <c r="D75" s="54">
        <f t="shared" si="19"/>
        <v>65</v>
      </c>
      <c r="E75" s="32" t="s">
        <v>249</v>
      </c>
      <c r="F75" s="35">
        <v>2186917</v>
      </c>
      <c r="G75" s="142">
        <v>1604557</v>
      </c>
      <c r="H75" s="142">
        <v>432360</v>
      </c>
      <c r="I75" s="143">
        <v>150000</v>
      </c>
      <c r="J75" s="102"/>
      <c r="K75" s="94"/>
      <c r="L75" s="34" t="s">
        <v>93</v>
      </c>
      <c r="M75" s="23">
        <v>305522454</v>
      </c>
      <c r="N75" s="33" t="s">
        <v>89</v>
      </c>
    </row>
    <row r="76" spans="1:14" x14ac:dyDescent="0.25">
      <c r="B76" s="52">
        <f t="shared" ref="B76" si="24">+B75+1</f>
        <v>69</v>
      </c>
      <c r="C76" s="53">
        <f t="shared" ref="C76" si="25">+C75+1</f>
        <v>69</v>
      </c>
      <c r="D76" s="54">
        <f t="shared" si="19"/>
        <v>66</v>
      </c>
      <c r="E76" s="55" t="s">
        <v>250</v>
      </c>
      <c r="F76" s="35">
        <v>3941068</v>
      </c>
      <c r="G76" s="142">
        <v>3172578</v>
      </c>
      <c r="H76" s="142">
        <v>564831</v>
      </c>
      <c r="I76" s="143">
        <v>203659</v>
      </c>
      <c r="J76" s="102"/>
      <c r="K76" s="39"/>
      <c r="L76" s="45"/>
      <c r="M76" s="44"/>
      <c r="N76" s="43" t="s">
        <v>94</v>
      </c>
    </row>
    <row r="77" spans="1:14" ht="31.5" x14ac:dyDescent="0.25">
      <c r="A77" s="1" t="s">
        <v>13</v>
      </c>
      <c r="B77" s="52">
        <f t="shared" ref="B77" si="26">+B76+1</f>
        <v>70</v>
      </c>
      <c r="C77" s="53">
        <f t="shared" ref="C77" si="27">+C76+1</f>
        <v>70</v>
      </c>
      <c r="D77" s="54">
        <f t="shared" si="19"/>
        <v>67</v>
      </c>
      <c r="E77" s="40" t="s">
        <v>252</v>
      </c>
      <c r="F77" s="35">
        <v>3391450</v>
      </c>
      <c r="G77" s="142">
        <v>2601083</v>
      </c>
      <c r="H77" s="142">
        <v>624567</v>
      </c>
      <c r="I77" s="143">
        <v>165800</v>
      </c>
      <c r="J77" s="102"/>
      <c r="K77" s="94"/>
      <c r="L77" s="42" t="s">
        <v>96</v>
      </c>
      <c r="M77" s="41">
        <v>302410492</v>
      </c>
      <c r="N77" s="13" t="s">
        <v>94</v>
      </c>
    </row>
    <row r="78" spans="1:14" x14ac:dyDescent="0.25">
      <c r="B78" s="52">
        <f t="shared" ref="B78" si="28">+B77+1</f>
        <v>71</v>
      </c>
      <c r="C78" s="53">
        <f t="shared" ref="C78" si="29">+C77+1</f>
        <v>71</v>
      </c>
      <c r="D78" s="54">
        <f t="shared" si="19"/>
        <v>68</v>
      </c>
      <c r="E78" s="40" t="s">
        <v>254</v>
      </c>
      <c r="F78" s="35">
        <v>11295068.699999999</v>
      </c>
      <c r="G78" s="142">
        <v>7873524</v>
      </c>
      <c r="H78" s="142">
        <v>1325326</v>
      </c>
      <c r="I78" s="143">
        <v>2096218.7</v>
      </c>
      <c r="J78" s="99"/>
      <c r="K78" s="94"/>
      <c r="L78" s="42" t="s">
        <v>98</v>
      </c>
      <c r="M78" s="41">
        <v>207163444</v>
      </c>
      <c r="N78" s="13" t="s">
        <v>94</v>
      </c>
    </row>
    <row r="79" spans="1:14" ht="31.5" x14ac:dyDescent="0.25">
      <c r="B79" s="52">
        <f t="shared" ref="B79" si="30">+B78+1</f>
        <v>72</v>
      </c>
      <c r="C79" s="53">
        <f t="shared" ref="B79:C86" si="31">+C78+1</f>
        <v>72</v>
      </c>
      <c r="D79" s="54">
        <f t="shared" si="19"/>
        <v>69</v>
      </c>
      <c r="E79" s="40" t="s">
        <v>255</v>
      </c>
      <c r="F79" s="35">
        <v>52363</v>
      </c>
      <c r="G79" s="142">
        <v>42311</v>
      </c>
      <c r="H79" s="142">
        <v>10052</v>
      </c>
      <c r="I79" s="143">
        <v>0</v>
      </c>
      <c r="J79" s="99"/>
      <c r="K79" s="94"/>
      <c r="L79" s="42" t="s">
        <v>100</v>
      </c>
      <c r="M79" s="41">
        <v>207163626</v>
      </c>
      <c r="N79" s="13" t="s">
        <v>94</v>
      </c>
    </row>
    <row r="80" spans="1:14" ht="126.75" thickBot="1" x14ac:dyDescent="0.3">
      <c r="B80" s="20">
        <f t="shared" si="31"/>
        <v>73</v>
      </c>
      <c r="C80" s="21">
        <f t="shared" si="31"/>
        <v>73</v>
      </c>
      <c r="D80" s="21">
        <v>70</v>
      </c>
      <c r="E80" s="40" t="s">
        <v>339</v>
      </c>
      <c r="F80" s="35">
        <v>24196792</v>
      </c>
      <c r="G80" s="142">
        <v>0</v>
      </c>
      <c r="H80" s="142">
        <v>0</v>
      </c>
      <c r="I80" s="143">
        <v>24196792</v>
      </c>
      <c r="J80" s="99"/>
      <c r="K80" s="94"/>
      <c r="L80" s="42" t="s">
        <v>102</v>
      </c>
      <c r="M80" s="41">
        <v>207166463</v>
      </c>
      <c r="N80" s="13" t="s">
        <v>94</v>
      </c>
    </row>
    <row r="81" spans="1:14" ht="16.5" thickBot="1" x14ac:dyDescent="0.3">
      <c r="A81" s="1" t="s">
        <v>13</v>
      </c>
      <c r="B81" s="20">
        <f>B80+1</f>
        <v>74</v>
      </c>
      <c r="C81" s="21">
        <f>C80+1</f>
        <v>74</v>
      </c>
      <c r="D81" s="21">
        <f>+D80+1</f>
        <v>71</v>
      </c>
      <c r="E81" s="131" t="s">
        <v>340</v>
      </c>
      <c r="F81" s="35">
        <v>1541706428.9000001</v>
      </c>
      <c r="G81" s="147">
        <v>940901017.60000002</v>
      </c>
      <c r="H81" s="147">
        <v>86802409.5</v>
      </c>
      <c r="I81" s="147">
        <v>514003001.80000007</v>
      </c>
      <c r="J81" s="99"/>
      <c r="K81" s="94"/>
      <c r="L81" s="42" t="s">
        <v>107</v>
      </c>
      <c r="M81" s="41">
        <v>207163863</v>
      </c>
      <c r="N81" s="13" t="s">
        <v>94</v>
      </c>
    </row>
    <row r="82" spans="1:14" x14ac:dyDescent="0.25">
      <c r="A82" s="1" t="s">
        <v>13</v>
      </c>
      <c r="B82" s="20">
        <f t="shared" si="31"/>
        <v>75</v>
      </c>
      <c r="C82" s="21">
        <f t="shared" si="31"/>
        <v>75</v>
      </c>
      <c r="D82" s="21">
        <v>9</v>
      </c>
      <c r="E82" s="144" t="s">
        <v>341</v>
      </c>
      <c r="F82" s="35">
        <v>632460</v>
      </c>
      <c r="G82" s="142">
        <v>0</v>
      </c>
      <c r="H82" s="142">
        <v>0</v>
      </c>
      <c r="I82" s="143">
        <v>632460</v>
      </c>
      <c r="J82" s="99"/>
      <c r="K82" s="94"/>
      <c r="L82" s="42" t="s">
        <v>109</v>
      </c>
      <c r="M82" s="41">
        <v>207165551</v>
      </c>
      <c r="N82" s="13" t="s">
        <v>94</v>
      </c>
    </row>
    <row r="83" spans="1:14" x14ac:dyDescent="0.25">
      <c r="A83" s="1" t="s">
        <v>13</v>
      </c>
      <c r="B83" s="20">
        <f>B82+1</f>
        <v>76</v>
      </c>
      <c r="C83" s="21">
        <f>C82+1</f>
        <v>76</v>
      </c>
      <c r="D83" s="21">
        <v>1</v>
      </c>
      <c r="E83" s="40" t="s">
        <v>29</v>
      </c>
      <c r="F83" s="35">
        <v>5225018</v>
      </c>
      <c r="G83" s="142">
        <v>3244034</v>
      </c>
      <c r="H83" s="142">
        <v>807373</v>
      </c>
      <c r="I83" s="143">
        <v>1173611</v>
      </c>
      <c r="J83" s="99"/>
      <c r="K83" s="94"/>
      <c r="L83" s="42" t="s">
        <v>113</v>
      </c>
      <c r="M83" s="41">
        <v>202548426</v>
      </c>
      <c r="N83" s="13" t="s">
        <v>94</v>
      </c>
    </row>
    <row r="84" spans="1:14" x14ac:dyDescent="0.25">
      <c r="A84" s="1" t="s">
        <v>13</v>
      </c>
      <c r="B84" s="20">
        <f t="shared" si="31"/>
        <v>77</v>
      </c>
      <c r="C84" s="21">
        <f t="shared" si="31"/>
        <v>77</v>
      </c>
      <c r="D84" s="21">
        <v>2</v>
      </c>
      <c r="E84" s="40" t="s">
        <v>30</v>
      </c>
      <c r="F84" s="35">
        <v>5826478</v>
      </c>
      <c r="G84" s="142">
        <v>3807426</v>
      </c>
      <c r="H84" s="142">
        <v>947658</v>
      </c>
      <c r="I84" s="143">
        <v>1071394</v>
      </c>
      <c r="J84" s="99"/>
      <c r="K84" s="94"/>
      <c r="L84" s="42" t="s">
        <v>115</v>
      </c>
      <c r="M84" s="41">
        <v>303477163</v>
      </c>
      <c r="N84" s="13" t="s">
        <v>94</v>
      </c>
    </row>
    <row r="85" spans="1:14" x14ac:dyDescent="0.25">
      <c r="B85" s="20">
        <f t="shared" si="31"/>
        <v>78</v>
      </c>
      <c r="C85" s="21">
        <f t="shared" si="31"/>
        <v>78</v>
      </c>
      <c r="D85" s="21">
        <v>3</v>
      </c>
      <c r="E85" s="40" t="s">
        <v>31</v>
      </c>
      <c r="F85" s="35">
        <v>5794683</v>
      </c>
      <c r="G85" s="142">
        <v>3187359</v>
      </c>
      <c r="H85" s="142">
        <v>793207</v>
      </c>
      <c r="I85" s="143">
        <v>1814117</v>
      </c>
      <c r="J85" s="99"/>
      <c r="K85" s="94"/>
      <c r="L85" s="42" t="s">
        <v>117</v>
      </c>
      <c r="M85" s="41">
        <v>207266093</v>
      </c>
      <c r="N85" s="13" t="s">
        <v>94</v>
      </c>
    </row>
    <row r="86" spans="1:14" x14ac:dyDescent="0.25">
      <c r="A86" s="1" t="s">
        <v>13</v>
      </c>
      <c r="B86" s="20">
        <f t="shared" si="31"/>
        <v>79</v>
      </c>
      <c r="C86" s="21">
        <f t="shared" si="31"/>
        <v>79</v>
      </c>
      <c r="D86" s="21">
        <v>4</v>
      </c>
      <c r="E86" s="40" t="s">
        <v>32</v>
      </c>
      <c r="F86" s="35">
        <v>4188060</v>
      </c>
      <c r="G86" s="142">
        <v>2535559</v>
      </c>
      <c r="H86" s="142">
        <v>630046</v>
      </c>
      <c r="I86" s="143">
        <v>1022455</v>
      </c>
      <c r="J86" s="99"/>
      <c r="K86" s="94"/>
      <c r="L86" s="42" t="s">
        <v>118</v>
      </c>
      <c r="M86" s="41">
        <v>311707591</v>
      </c>
      <c r="N86" s="13" t="s">
        <v>94</v>
      </c>
    </row>
    <row r="87" spans="1:14" x14ac:dyDescent="0.25">
      <c r="B87" s="20">
        <f t="shared" ref="B87:C90" si="32">+B86+1</f>
        <v>80</v>
      </c>
      <c r="C87" s="20">
        <f t="shared" si="32"/>
        <v>80</v>
      </c>
      <c r="D87" s="21">
        <v>5</v>
      </c>
      <c r="E87" s="40" t="s">
        <v>33</v>
      </c>
      <c r="F87" s="35">
        <v>24381182</v>
      </c>
      <c r="G87" s="142">
        <v>3652744</v>
      </c>
      <c r="H87" s="142">
        <v>908300</v>
      </c>
      <c r="I87" s="143">
        <v>1407631</v>
      </c>
      <c r="J87" s="99"/>
      <c r="K87" s="39"/>
      <c r="L87" s="29"/>
      <c r="M87" s="28"/>
      <c r="N87" s="27" t="s">
        <v>119</v>
      </c>
    </row>
    <row r="88" spans="1:14" x14ac:dyDescent="0.25">
      <c r="A88" s="1" t="s">
        <v>13</v>
      </c>
      <c r="B88" s="30">
        <f t="shared" si="32"/>
        <v>81</v>
      </c>
      <c r="C88" s="31">
        <f t="shared" si="32"/>
        <v>81</v>
      </c>
      <c r="D88" s="21">
        <v>6</v>
      </c>
      <c r="E88" s="40" t="s">
        <v>34</v>
      </c>
      <c r="F88" s="35">
        <v>4308610</v>
      </c>
      <c r="G88" s="142">
        <v>2737613</v>
      </c>
      <c r="H88" s="142">
        <v>680639</v>
      </c>
      <c r="I88" s="143">
        <v>890358</v>
      </c>
      <c r="J88" s="99"/>
      <c r="K88" s="94"/>
      <c r="L88" s="42" t="s">
        <v>121</v>
      </c>
      <c r="M88" s="41">
        <v>201654145</v>
      </c>
      <c r="N88" s="13" t="s">
        <v>119</v>
      </c>
    </row>
    <row r="89" spans="1:14" x14ac:dyDescent="0.25">
      <c r="A89" s="1" t="s">
        <v>13</v>
      </c>
      <c r="B89" s="20">
        <f t="shared" si="32"/>
        <v>82</v>
      </c>
      <c r="C89" s="21">
        <f t="shared" si="32"/>
        <v>82</v>
      </c>
      <c r="D89" s="21">
        <v>7</v>
      </c>
      <c r="E89" s="40" t="s">
        <v>35</v>
      </c>
      <c r="F89" s="35">
        <v>5092150</v>
      </c>
      <c r="G89" s="142">
        <v>3017638</v>
      </c>
      <c r="H89" s="142">
        <v>750489</v>
      </c>
      <c r="I89" s="143">
        <v>1324023</v>
      </c>
      <c r="J89" s="99"/>
      <c r="K89" s="94"/>
      <c r="L89" s="42" t="s">
        <v>123</v>
      </c>
      <c r="M89" s="41">
        <v>206237081</v>
      </c>
      <c r="N89" s="13" t="s">
        <v>119</v>
      </c>
    </row>
    <row r="90" spans="1:14" x14ac:dyDescent="0.25">
      <c r="A90" s="1" t="s">
        <v>13</v>
      </c>
      <c r="B90" s="21">
        <f t="shared" si="32"/>
        <v>83</v>
      </c>
      <c r="C90" s="21">
        <f t="shared" si="32"/>
        <v>83</v>
      </c>
      <c r="D90" s="21">
        <v>8</v>
      </c>
      <c r="E90" s="40" t="s">
        <v>36</v>
      </c>
      <c r="F90" s="35">
        <v>7592101</v>
      </c>
      <c r="G90" s="142">
        <v>4517818</v>
      </c>
      <c r="H90" s="142">
        <v>1125562</v>
      </c>
      <c r="I90" s="143">
        <v>1948721</v>
      </c>
      <c r="J90" s="99"/>
      <c r="K90" s="94"/>
      <c r="L90" s="42" t="s">
        <v>124</v>
      </c>
      <c r="M90" s="41">
        <v>201122744</v>
      </c>
      <c r="N90" s="13" t="s">
        <v>119</v>
      </c>
    </row>
    <row r="91" spans="1:14" x14ac:dyDescent="0.25">
      <c r="A91" s="1" t="s">
        <v>13</v>
      </c>
      <c r="B91" s="20">
        <f>+B90+1</f>
        <v>84</v>
      </c>
      <c r="C91" s="21">
        <f t="shared" ref="C91" si="33">+C90+1</f>
        <v>84</v>
      </c>
      <c r="D91" s="21">
        <v>9</v>
      </c>
      <c r="E91" s="40" t="s">
        <v>37</v>
      </c>
      <c r="F91" s="35">
        <v>7388321</v>
      </c>
      <c r="G91" s="142">
        <v>3615306</v>
      </c>
      <c r="H91" s="142">
        <v>899994</v>
      </c>
      <c r="I91" s="143">
        <v>2873021</v>
      </c>
      <c r="J91" s="99"/>
      <c r="K91" s="94"/>
      <c r="L91" s="42" t="s">
        <v>125</v>
      </c>
      <c r="M91" s="41">
        <v>202774304</v>
      </c>
      <c r="N91" s="13" t="s">
        <v>119</v>
      </c>
    </row>
    <row r="92" spans="1:14" x14ac:dyDescent="0.25">
      <c r="A92" s="61"/>
      <c r="B92" s="20">
        <f>+B91+1</f>
        <v>85</v>
      </c>
      <c r="C92" s="20">
        <f>+C91+1</f>
        <v>85</v>
      </c>
      <c r="D92" s="21">
        <v>10</v>
      </c>
      <c r="E92" s="40" t="s">
        <v>38</v>
      </c>
      <c r="F92" s="35">
        <v>4891534</v>
      </c>
      <c r="G92" s="142">
        <v>2573996</v>
      </c>
      <c r="H92" s="142">
        <v>640082</v>
      </c>
      <c r="I92" s="143">
        <v>1677456</v>
      </c>
      <c r="J92" s="99"/>
      <c r="K92" s="65"/>
      <c r="L92" s="64"/>
      <c r="M92" s="63"/>
      <c r="N92" s="62" t="s">
        <v>126</v>
      </c>
    </row>
    <row r="93" spans="1:14" x14ac:dyDescent="0.25">
      <c r="B93" s="30">
        <f>+B92+1</f>
        <v>86</v>
      </c>
      <c r="C93" s="30">
        <f>+C92+1</f>
        <v>86</v>
      </c>
      <c r="D93" s="21">
        <v>11</v>
      </c>
      <c r="E93" s="22" t="s">
        <v>39</v>
      </c>
      <c r="F93" s="26">
        <v>4178682</v>
      </c>
      <c r="G93" s="142">
        <v>2796439</v>
      </c>
      <c r="H93" s="142">
        <v>695680</v>
      </c>
      <c r="I93" s="143">
        <v>686563</v>
      </c>
      <c r="J93" s="99"/>
      <c r="K93" s="94"/>
      <c r="L93" s="66" t="s">
        <v>128</v>
      </c>
      <c r="M93" s="23">
        <v>202217655</v>
      </c>
      <c r="N93" s="33" t="s">
        <v>126</v>
      </c>
    </row>
    <row r="94" spans="1:14" x14ac:dyDescent="0.25">
      <c r="B94" s="20">
        <f t="shared" ref="B94:C109" si="34">+B93+1</f>
        <v>87</v>
      </c>
      <c r="C94" s="21">
        <f t="shared" si="34"/>
        <v>87</v>
      </c>
      <c r="D94" s="21">
        <v>12</v>
      </c>
      <c r="E94" s="22" t="s">
        <v>40</v>
      </c>
      <c r="F94" s="26">
        <v>10114032</v>
      </c>
      <c r="G94" s="142">
        <v>5592505</v>
      </c>
      <c r="H94" s="142">
        <v>1393792</v>
      </c>
      <c r="I94" s="143">
        <v>3127735</v>
      </c>
      <c r="J94" s="99"/>
      <c r="K94" s="94"/>
      <c r="L94" s="34" t="s">
        <v>129</v>
      </c>
      <c r="M94" s="67">
        <v>311814619</v>
      </c>
      <c r="N94" s="33" t="s">
        <v>126</v>
      </c>
    </row>
    <row r="95" spans="1:14" x14ac:dyDescent="0.25">
      <c r="B95" s="20">
        <f t="shared" si="34"/>
        <v>88</v>
      </c>
      <c r="C95" s="21">
        <f t="shared" si="34"/>
        <v>88</v>
      </c>
      <c r="D95" s="21">
        <v>13</v>
      </c>
      <c r="E95" s="22" t="s">
        <v>41</v>
      </c>
      <c r="F95" s="26">
        <v>5319370</v>
      </c>
      <c r="G95" s="142">
        <v>3085107</v>
      </c>
      <c r="H95" s="142">
        <v>767494</v>
      </c>
      <c r="I95" s="143">
        <v>1466769</v>
      </c>
      <c r="J95" s="99"/>
      <c r="K95" s="94"/>
      <c r="L95" s="66" t="s">
        <v>131</v>
      </c>
      <c r="M95" s="23">
        <v>202525534</v>
      </c>
      <c r="N95" s="33" t="s">
        <v>126</v>
      </c>
    </row>
    <row r="96" spans="1:14" x14ac:dyDescent="0.25">
      <c r="B96" s="20">
        <f t="shared" si="34"/>
        <v>89</v>
      </c>
      <c r="C96" s="21">
        <f t="shared" si="34"/>
        <v>89</v>
      </c>
      <c r="D96" s="21">
        <v>14</v>
      </c>
      <c r="E96" s="22" t="s">
        <v>42</v>
      </c>
      <c r="F96" s="26">
        <v>4480677</v>
      </c>
      <c r="G96" s="142">
        <v>2747896</v>
      </c>
      <c r="H96" s="142">
        <v>683003</v>
      </c>
      <c r="I96" s="143">
        <v>1049778</v>
      </c>
      <c r="J96" s="99"/>
      <c r="K96" s="94"/>
      <c r="L96" s="66" t="s">
        <v>133</v>
      </c>
      <c r="M96" s="67">
        <v>202217655</v>
      </c>
      <c r="N96" s="33" t="s">
        <v>126</v>
      </c>
    </row>
    <row r="97" spans="2:14" x14ac:dyDescent="0.25">
      <c r="B97" s="20">
        <f t="shared" si="34"/>
        <v>90</v>
      </c>
      <c r="C97" s="21">
        <f t="shared" si="34"/>
        <v>90</v>
      </c>
      <c r="D97" s="21">
        <v>15</v>
      </c>
      <c r="E97" s="68" t="s">
        <v>43</v>
      </c>
      <c r="F97" s="26">
        <v>5666365</v>
      </c>
      <c r="G97" s="142">
        <v>3350075</v>
      </c>
      <c r="H97" s="142">
        <v>833136</v>
      </c>
      <c r="I97" s="143">
        <v>1483154</v>
      </c>
      <c r="J97" s="99"/>
      <c r="K97" s="94"/>
      <c r="L97" s="66" t="s">
        <v>135</v>
      </c>
      <c r="M97" s="67">
        <v>308561776</v>
      </c>
      <c r="N97" s="33" t="s">
        <v>126</v>
      </c>
    </row>
    <row r="98" spans="2:14" x14ac:dyDescent="0.25">
      <c r="B98" s="20">
        <f t="shared" si="34"/>
        <v>91</v>
      </c>
      <c r="C98" s="21">
        <f t="shared" si="34"/>
        <v>91</v>
      </c>
      <c r="D98" s="21">
        <v>16</v>
      </c>
      <c r="E98" s="68" t="s">
        <v>44</v>
      </c>
      <c r="F98" s="26">
        <v>3763509</v>
      </c>
      <c r="G98" s="142">
        <v>2508205</v>
      </c>
      <c r="H98" s="142">
        <v>623625</v>
      </c>
      <c r="I98" s="143">
        <v>631679</v>
      </c>
      <c r="J98" s="99"/>
      <c r="K98" s="94"/>
      <c r="L98" s="66" t="s">
        <v>137</v>
      </c>
      <c r="M98" s="67">
        <v>309660938</v>
      </c>
      <c r="N98" s="33" t="s">
        <v>126</v>
      </c>
    </row>
    <row r="99" spans="2:14" x14ac:dyDescent="0.25">
      <c r="B99" s="20">
        <f t="shared" si="34"/>
        <v>92</v>
      </c>
      <c r="C99" s="21">
        <f t="shared" si="34"/>
        <v>92</v>
      </c>
      <c r="D99" s="21">
        <v>17</v>
      </c>
      <c r="E99" s="22" t="s">
        <v>45</v>
      </c>
      <c r="F99" s="26">
        <v>3202470</v>
      </c>
      <c r="G99" s="142">
        <v>1798956</v>
      </c>
      <c r="H99" s="142">
        <v>446149</v>
      </c>
      <c r="I99" s="143">
        <v>957365</v>
      </c>
      <c r="J99" s="99"/>
      <c r="K99" s="94"/>
      <c r="L99" s="66" t="s">
        <v>139</v>
      </c>
      <c r="M99" s="67">
        <v>201504275</v>
      </c>
      <c r="N99" s="33" t="s">
        <v>126</v>
      </c>
    </row>
    <row r="100" spans="2:14" x14ac:dyDescent="0.25">
      <c r="B100" s="20">
        <f t="shared" si="34"/>
        <v>93</v>
      </c>
      <c r="C100" s="21">
        <f t="shared" si="34"/>
        <v>93</v>
      </c>
      <c r="D100" s="21">
        <v>18</v>
      </c>
      <c r="E100" s="22" t="s">
        <v>46</v>
      </c>
      <c r="F100" s="26">
        <v>5495542</v>
      </c>
      <c r="G100" s="142">
        <v>3587317</v>
      </c>
      <c r="H100" s="142">
        <v>892793</v>
      </c>
      <c r="I100" s="143">
        <v>1015432</v>
      </c>
      <c r="J100" s="99"/>
      <c r="K100" s="94"/>
      <c r="L100" s="66" t="s">
        <v>141</v>
      </c>
      <c r="M100" s="67">
        <v>201504781</v>
      </c>
      <c r="N100" s="33" t="s">
        <v>126</v>
      </c>
    </row>
    <row r="101" spans="2:14" x14ac:dyDescent="0.25">
      <c r="B101" s="20">
        <f t="shared" si="34"/>
        <v>94</v>
      </c>
      <c r="C101" s="21">
        <f t="shared" si="34"/>
        <v>94</v>
      </c>
      <c r="D101" s="21">
        <v>19</v>
      </c>
      <c r="E101" s="22" t="s">
        <v>47</v>
      </c>
      <c r="F101" s="26">
        <v>2075205</v>
      </c>
      <c r="G101" s="142">
        <v>1633246</v>
      </c>
      <c r="H101" s="142">
        <v>404709</v>
      </c>
      <c r="I101" s="143">
        <v>37250</v>
      </c>
      <c r="J101" s="99"/>
      <c r="K101" s="94"/>
      <c r="L101" s="66" t="s">
        <v>143</v>
      </c>
      <c r="M101" s="67">
        <v>207095330</v>
      </c>
      <c r="N101" s="33" t="s">
        <v>126</v>
      </c>
    </row>
    <row r="102" spans="2:14" x14ac:dyDescent="0.25">
      <c r="B102" s="20">
        <f t="shared" si="34"/>
        <v>95</v>
      </c>
      <c r="C102" s="21">
        <f t="shared" si="34"/>
        <v>95</v>
      </c>
      <c r="D102" s="21">
        <v>20</v>
      </c>
      <c r="E102" s="22" t="s">
        <v>48</v>
      </c>
      <c r="F102" s="26">
        <v>5794683</v>
      </c>
      <c r="G102" s="142">
        <v>3187359</v>
      </c>
      <c r="H102" s="142">
        <v>793207</v>
      </c>
      <c r="I102" s="143">
        <v>1814117</v>
      </c>
      <c r="J102" s="99"/>
      <c r="K102" s="94"/>
      <c r="L102" s="66" t="s">
        <v>145</v>
      </c>
      <c r="M102" s="67">
        <v>308570734</v>
      </c>
      <c r="N102" s="33" t="s">
        <v>126</v>
      </c>
    </row>
    <row r="103" spans="2:14" x14ac:dyDescent="0.25">
      <c r="B103" s="20">
        <f t="shared" si="34"/>
        <v>96</v>
      </c>
      <c r="C103" s="21">
        <f t="shared" si="34"/>
        <v>96</v>
      </c>
      <c r="D103" s="21">
        <v>21</v>
      </c>
      <c r="E103" s="22" t="s">
        <v>49</v>
      </c>
      <c r="F103" s="26">
        <v>3793285</v>
      </c>
      <c r="G103" s="142">
        <v>2511255</v>
      </c>
      <c r="H103" s="142">
        <v>625878</v>
      </c>
      <c r="I103" s="143">
        <v>656152</v>
      </c>
      <c r="J103" s="99"/>
      <c r="K103" s="94"/>
      <c r="L103" s="66" t="s">
        <v>147</v>
      </c>
      <c r="M103" s="67">
        <v>201122919</v>
      </c>
      <c r="N103" s="33" t="s">
        <v>126</v>
      </c>
    </row>
    <row r="104" spans="2:14" x14ac:dyDescent="0.25">
      <c r="B104" s="20">
        <f t="shared" si="34"/>
        <v>97</v>
      </c>
      <c r="C104" s="21">
        <f t="shared" si="34"/>
        <v>97</v>
      </c>
      <c r="D104" s="21">
        <v>22</v>
      </c>
      <c r="E104" s="22" t="s">
        <v>50</v>
      </c>
      <c r="F104" s="26">
        <v>2566263</v>
      </c>
      <c r="G104" s="142">
        <v>1956493</v>
      </c>
      <c r="H104" s="142">
        <v>485500</v>
      </c>
      <c r="I104" s="143">
        <v>124270</v>
      </c>
      <c r="J104" s="99"/>
      <c r="K104" s="94"/>
      <c r="L104" s="66" t="s">
        <v>149</v>
      </c>
      <c r="M104" s="67">
        <v>306598518</v>
      </c>
      <c r="N104" s="33" t="s">
        <v>126</v>
      </c>
    </row>
    <row r="105" spans="2:14" x14ac:dyDescent="0.25">
      <c r="B105" s="20">
        <f t="shared" si="34"/>
        <v>98</v>
      </c>
      <c r="C105" s="21">
        <f t="shared" si="34"/>
        <v>98</v>
      </c>
      <c r="D105" s="21">
        <v>23</v>
      </c>
      <c r="E105" s="22" t="s">
        <v>51</v>
      </c>
      <c r="F105" s="26">
        <v>4203477</v>
      </c>
      <c r="G105" s="142">
        <v>2596118</v>
      </c>
      <c r="H105" s="142">
        <v>645042</v>
      </c>
      <c r="I105" s="143">
        <v>962317</v>
      </c>
      <c r="J105" s="99"/>
      <c r="K105" s="94"/>
      <c r="L105" s="66" t="s">
        <v>147</v>
      </c>
      <c r="M105" s="67">
        <v>309727757</v>
      </c>
      <c r="N105" s="33" t="s">
        <v>126</v>
      </c>
    </row>
    <row r="106" spans="2:14" x14ac:dyDescent="0.25">
      <c r="B106" s="20">
        <f t="shared" si="34"/>
        <v>99</v>
      </c>
      <c r="C106" s="21">
        <f t="shared" si="34"/>
        <v>99</v>
      </c>
      <c r="D106" s="21">
        <v>24</v>
      </c>
      <c r="E106" s="22" t="s">
        <v>52</v>
      </c>
      <c r="F106" s="26">
        <v>5653089</v>
      </c>
      <c r="G106" s="142">
        <v>3339049</v>
      </c>
      <c r="H106" s="142">
        <v>830861</v>
      </c>
      <c r="I106" s="143">
        <v>1483179</v>
      </c>
      <c r="J106" s="99"/>
      <c r="K106" s="94"/>
      <c r="L106" s="66" t="s">
        <v>152</v>
      </c>
      <c r="M106" s="67">
        <v>201672757</v>
      </c>
      <c r="N106" s="33" t="s">
        <v>126</v>
      </c>
    </row>
    <row r="107" spans="2:14" x14ac:dyDescent="0.25">
      <c r="B107" s="20">
        <f t="shared" si="34"/>
        <v>100</v>
      </c>
      <c r="C107" s="21">
        <f t="shared" si="34"/>
        <v>100</v>
      </c>
      <c r="D107" s="21">
        <v>25</v>
      </c>
      <c r="E107" s="22" t="s">
        <v>53</v>
      </c>
      <c r="F107" s="26">
        <v>2598561</v>
      </c>
      <c r="G107" s="142">
        <v>1940454</v>
      </c>
      <c r="H107" s="142">
        <v>481316</v>
      </c>
      <c r="I107" s="143">
        <v>176791</v>
      </c>
      <c r="J107" s="99"/>
      <c r="K107" s="94"/>
      <c r="L107" s="66" t="s">
        <v>154</v>
      </c>
      <c r="M107" s="67">
        <v>200343003</v>
      </c>
      <c r="N107" s="33" t="s">
        <v>126</v>
      </c>
    </row>
    <row r="108" spans="2:14" x14ac:dyDescent="0.25">
      <c r="B108" s="20">
        <f t="shared" si="34"/>
        <v>101</v>
      </c>
      <c r="C108" s="21">
        <f t="shared" si="34"/>
        <v>101</v>
      </c>
      <c r="D108" s="21">
        <v>26</v>
      </c>
      <c r="E108" s="22" t="s">
        <v>54</v>
      </c>
      <c r="F108" s="26">
        <v>6854282</v>
      </c>
      <c r="G108" s="142">
        <v>4307364</v>
      </c>
      <c r="H108" s="142">
        <v>1073343</v>
      </c>
      <c r="I108" s="143">
        <v>1473575</v>
      </c>
      <c r="J108" s="99"/>
      <c r="K108" s="94"/>
      <c r="L108" s="66" t="s">
        <v>156</v>
      </c>
      <c r="M108" s="67">
        <v>306597922</v>
      </c>
      <c r="N108" s="33" t="s">
        <v>126</v>
      </c>
    </row>
    <row r="109" spans="2:14" x14ac:dyDescent="0.25">
      <c r="B109" s="20">
        <f t="shared" si="34"/>
        <v>102</v>
      </c>
      <c r="C109" s="21">
        <f t="shared" si="34"/>
        <v>102</v>
      </c>
      <c r="D109" s="21">
        <v>27</v>
      </c>
      <c r="E109" s="22" t="s">
        <v>55</v>
      </c>
      <c r="F109" s="26">
        <v>4724985</v>
      </c>
      <c r="G109" s="142">
        <v>2598757</v>
      </c>
      <c r="H109" s="142">
        <v>645472</v>
      </c>
      <c r="I109" s="143">
        <v>1480756</v>
      </c>
      <c r="J109" s="99"/>
      <c r="K109" s="94"/>
      <c r="L109" s="66" t="s">
        <v>158</v>
      </c>
      <c r="M109" s="67">
        <v>309139831</v>
      </c>
      <c r="N109" s="33" t="s">
        <v>126</v>
      </c>
    </row>
    <row r="110" spans="2:14" x14ac:dyDescent="0.25">
      <c r="B110" s="20">
        <f t="shared" ref="B110:D125" si="35">+B109+1</f>
        <v>103</v>
      </c>
      <c r="C110" s="21">
        <f t="shared" si="35"/>
        <v>103</v>
      </c>
      <c r="D110" s="21">
        <v>28</v>
      </c>
      <c r="E110" s="22" t="s">
        <v>56</v>
      </c>
      <c r="F110" s="26">
        <v>3871133</v>
      </c>
      <c r="G110" s="142">
        <v>2049125</v>
      </c>
      <c r="H110" s="142">
        <v>508680</v>
      </c>
      <c r="I110" s="143">
        <v>1313328</v>
      </c>
      <c r="J110" s="99"/>
      <c r="K110" s="94"/>
      <c r="L110" s="66" t="s">
        <v>321</v>
      </c>
      <c r="M110" s="67">
        <v>200671933</v>
      </c>
      <c r="N110" s="33" t="s">
        <v>126</v>
      </c>
    </row>
    <row r="111" spans="2:14" x14ac:dyDescent="0.25">
      <c r="B111" s="20">
        <f t="shared" si="35"/>
        <v>104</v>
      </c>
      <c r="C111" s="21">
        <f t="shared" si="35"/>
        <v>104</v>
      </c>
      <c r="D111" s="21">
        <v>29</v>
      </c>
      <c r="E111" s="22" t="s">
        <v>57</v>
      </c>
      <c r="F111" s="26">
        <v>3901480</v>
      </c>
      <c r="G111" s="142">
        <v>2906408</v>
      </c>
      <c r="H111" s="142">
        <v>722660</v>
      </c>
      <c r="I111" s="143">
        <v>272412</v>
      </c>
      <c r="J111" s="99"/>
      <c r="K111" s="94"/>
      <c r="L111" s="34" t="s">
        <v>160</v>
      </c>
      <c r="M111" s="67">
        <v>311858341</v>
      </c>
      <c r="N111" s="33" t="s">
        <v>126</v>
      </c>
    </row>
    <row r="112" spans="2:14" x14ac:dyDescent="0.25">
      <c r="B112" s="20">
        <f t="shared" si="35"/>
        <v>105</v>
      </c>
      <c r="C112" s="21">
        <f t="shared" si="35"/>
        <v>105</v>
      </c>
      <c r="D112" s="21">
        <v>30</v>
      </c>
      <c r="E112" s="22" t="s">
        <v>58</v>
      </c>
      <c r="F112" s="26">
        <v>3622684</v>
      </c>
      <c r="G112" s="142">
        <v>1973647</v>
      </c>
      <c r="H112" s="142">
        <v>489604</v>
      </c>
      <c r="I112" s="143">
        <v>1159433</v>
      </c>
      <c r="J112" s="99"/>
      <c r="K112" s="94"/>
      <c r="L112" s="66" t="s">
        <v>162</v>
      </c>
      <c r="M112" s="67">
        <v>200666914</v>
      </c>
      <c r="N112" s="33" t="s">
        <v>126</v>
      </c>
    </row>
    <row r="113" spans="2:14" x14ac:dyDescent="0.25">
      <c r="B113" s="20">
        <f t="shared" si="35"/>
        <v>106</v>
      </c>
      <c r="C113" s="21">
        <f t="shared" si="35"/>
        <v>106</v>
      </c>
      <c r="D113" s="21">
        <v>31</v>
      </c>
      <c r="E113" s="22" t="s">
        <v>59</v>
      </c>
      <c r="F113" s="26">
        <v>2880098</v>
      </c>
      <c r="G113" s="142">
        <v>1846829</v>
      </c>
      <c r="H113" s="142">
        <v>459742</v>
      </c>
      <c r="I113" s="143">
        <v>573527</v>
      </c>
      <c r="J113" s="99"/>
      <c r="K113" s="94"/>
      <c r="L113" s="66" t="s">
        <v>164</v>
      </c>
      <c r="M113" s="67">
        <v>306592526</v>
      </c>
      <c r="N113" s="33" t="s">
        <v>126</v>
      </c>
    </row>
    <row r="114" spans="2:14" x14ac:dyDescent="0.25">
      <c r="B114" s="20">
        <f t="shared" si="35"/>
        <v>107</v>
      </c>
      <c r="C114" s="21">
        <f t="shared" si="35"/>
        <v>107</v>
      </c>
      <c r="D114" s="21">
        <v>32</v>
      </c>
      <c r="E114" s="22" t="s">
        <v>60</v>
      </c>
      <c r="F114" s="26">
        <v>2900534</v>
      </c>
      <c r="G114" s="142">
        <v>1881666</v>
      </c>
      <c r="H114" s="142">
        <v>465494</v>
      </c>
      <c r="I114" s="143">
        <v>553374</v>
      </c>
      <c r="J114" s="99"/>
      <c r="K114" s="94"/>
      <c r="L114" s="66" t="s">
        <v>166</v>
      </c>
      <c r="M114" s="67">
        <v>306578691</v>
      </c>
      <c r="N114" s="33" t="s">
        <v>126</v>
      </c>
    </row>
    <row r="115" spans="2:14" x14ac:dyDescent="0.25">
      <c r="B115" s="20">
        <f t="shared" si="35"/>
        <v>108</v>
      </c>
      <c r="C115" s="21">
        <f t="shared" si="35"/>
        <v>108</v>
      </c>
      <c r="D115" s="21">
        <v>33</v>
      </c>
      <c r="E115" s="22" t="s">
        <v>355</v>
      </c>
      <c r="F115" s="26">
        <v>4785381</v>
      </c>
      <c r="G115" s="142">
        <v>3236706</v>
      </c>
      <c r="H115" s="142">
        <v>805112</v>
      </c>
      <c r="I115" s="143">
        <v>743563</v>
      </c>
      <c r="J115" s="99"/>
      <c r="K115" s="94"/>
      <c r="L115" s="66" t="s">
        <v>168</v>
      </c>
      <c r="M115" s="67">
        <v>306526108</v>
      </c>
      <c r="N115" s="33" t="s">
        <v>126</v>
      </c>
    </row>
    <row r="116" spans="2:14" x14ac:dyDescent="0.25">
      <c r="B116" s="20">
        <f t="shared" si="35"/>
        <v>109</v>
      </c>
      <c r="C116" s="21">
        <f t="shared" si="35"/>
        <v>109</v>
      </c>
      <c r="D116" s="21">
        <v>34</v>
      </c>
      <c r="E116" s="22" t="s">
        <v>61</v>
      </c>
      <c r="F116" s="26">
        <v>3643254</v>
      </c>
      <c r="G116" s="142">
        <v>2850878</v>
      </c>
      <c r="H116" s="142">
        <v>708661</v>
      </c>
      <c r="I116" s="143">
        <v>83715</v>
      </c>
      <c r="J116" s="99"/>
      <c r="K116" s="94"/>
      <c r="L116" s="66" t="s">
        <v>170</v>
      </c>
      <c r="M116" s="67">
        <v>202609182</v>
      </c>
      <c r="N116" s="33" t="s">
        <v>126</v>
      </c>
    </row>
    <row r="117" spans="2:14" ht="31.5" x14ac:dyDescent="0.25">
      <c r="B117" s="20">
        <f t="shared" si="35"/>
        <v>110</v>
      </c>
      <c r="C117" s="21">
        <f t="shared" si="35"/>
        <v>110</v>
      </c>
      <c r="D117" s="21">
        <v>35</v>
      </c>
      <c r="E117" s="22" t="s">
        <v>62</v>
      </c>
      <c r="F117" s="26">
        <v>4188591</v>
      </c>
      <c r="G117" s="142">
        <v>2294746</v>
      </c>
      <c r="H117" s="142">
        <v>569937</v>
      </c>
      <c r="I117" s="143">
        <v>1323908</v>
      </c>
      <c r="J117" s="99"/>
      <c r="K117" s="94"/>
      <c r="L117" s="66" t="s">
        <v>172</v>
      </c>
      <c r="M117" s="67">
        <v>201122919</v>
      </c>
      <c r="N117" s="33" t="s">
        <v>126</v>
      </c>
    </row>
    <row r="118" spans="2:14" x14ac:dyDescent="0.25">
      <c r="B118" s="20">
        <f t="shared" si="35"/>
        <v>111</v>
      </c>
      <c r="C118" s="21">
        <f t="shared" si="35"/>
        <v>111</v>
      </c>
      <c r="D118" s="21">
        <v>36</v>
      </c>
      <c r="E118" s="22" t="s">
        <v>63</v>
      </c>
      <c r="F118" s="26">
        <v>5645332</v>
      </c>
      <c r="G118" s="142">
        <v>2459381</v>
      </c>
      <c r="H118" s="142">
        <v>611228</v>
      </c>
      <c r="I118" s="143">
        <v>2574723</v>
      </c>
      <c r="J118" s="99"/>
      <c r="K118" s="94"/>
      <c r="L118" s="66" t="s">
        <v>173</v>
      </c>
      <c r="M118" s="67">
        <v>200006358</v>
      </c>
      <c r="N118" s="33" t="s">
        <v>126</v>
      </c>
    </row>
    <row r="119" spans="2:14" x14ac:dyDescent="0.25">
      <c r="B119" s="20">
        <f t="shared" si="35"/>
        <v>112</v>
      </c>
      <c r="C119" s="21">
        <f t="shared" si="35"/>
        <v>112</v>
      </c>
      <c r="D119" s="21">
        <v>37</v>
      </c>
      <c r="E119" s="22" t="s">
        <v>64</v>
      </c>
      <c r="F119" s="26">
        <v>5115195</v>
      </c>
      <c r="G119" s="142">
        <v>3266252</v>
      </c>
      <c r="H119" s="142">
        <v>812797</v>
      </c>
      <c r="I119" s="143">
        <v>1036146</v>
      </c>
      <c r="J119" s="99"/>
      <c r="K119" s="94"/>
      <c r="L119" s="66" t="s">
        <v>175</v>
      </c>
      <c r="M119" s="67">
        <v>200056573</v>
      </c>
      <c r="N119" s="33" t="s">
        <v>126</v>
      </c>
    </row>
    <row r="120" spans="2:14" x14ac:dyDescent="0.25">
      <c r="B120" s="20">
        <f t="shared" si="35"/>
        <v>113</v>
      </c>
      <c r="C120" s="21">
        <f t="shared" si="35"/>
        <v>113</v>
      </c>
      <c r="D120" s="21">
        <v>38</v>
      </c>
      <c r="E120" s="22" t="s">
        <v>65</v>
      </c>
      <c r="F120" s="26">
        <v>4730864</v>
      </c>
      <c r="G120" s="142">
        <v>2912485</v>
      </c>
      <c r="H120" s="142">
        <v>724163</v>
      </c>
      <c r="I120" s="143">
        <v>1094216</v>
      </c>
      <c r="J120" s="99"/>
      <c r="K120" s="94"/>
      <c r="L120" s="66" t="s">
        <v>177</v>
      </c>
      <c r="M120" s="67">
        <v>200055757</v>
      </c>
      <c r="N120" s="33" t="s">
        <v>126</v>
      </c>
    </row>
    <row r="121" spans="2:14" ht="31.5" x14ac:dyDescent="0.25">
      <c r="B121" s="20">
        <f t="shared" si="35"/>
        <v>114</v>
      </c>
      <c r="C121" s="21">
        <f t="shared" si="35"/>
        <v>114</v>
      </c>
      <c r="D121" s="21">
        <v>39</v>
      </c>
      <c r="E121" s="22" t="s">
        <v>66</v>
      </c>
      <c r="F121" s="26">
        <v>5786284</v>
      </c>
      <c r="G121" s="142">
        <v>2470060</v>
      </c>
      <c r="H121" s="142">
        <v>613777</v>
      </c>
      <c r="I121" s="143">
        <v>2702447</v>
      </c>
      <c r="J121" s="99"/>
      <c r="K121" s="94"/>
      <c r="L121" s="66" t="s">
        <v>179</v>
      </c>
      <c r="M121" s="67">
        <v>200055908</v>
      </c>
      <c r="N121" s="33" t="s">
        <v>126</v>
      </c>
    </row>
    <row r="122" spans="2:14" ht="31.5" x14ac:dyDescent="0.25">
      <c r="B122" s="20">
        <f t="shared" si="35"/>
        <v>115</v>
      </c>
      <c r="C122" s="21">
        <f t="shared" si="35"/>
        <v>115</v>
      </c>
      <c r="D122" s="21">
        <f t="shared" si="35"/>
        <v>40</v>
      </c>
      <c r="E122" s="22" t="s">
        <v>67</v>
      </c>
      <c r="F122" s="26">
        <v>4091613</v>
      </c>
      <c r="G122" s="142">
        <v>2647714</v>
      </c>
      <c r="H122" s="142">
        <v>657762</v>
      </c>
      <c r="I122" s="143">
        <v>786137</v>
      </c>
      <c r="J122" s="99"/>
      <c r="K122" s="94"/>
      <c r="L122" s="66" t="s">
        <v>181</v>
      </c>
      <c r="M122" s="67">
        <v>309660794</v>
      </c>
      <c r="N122" s="33" t="s">
        <v>126</v>
      </c>
    </row>
    <row r="123" spans="2:14" x14ac:dyDescent="0.25">
      <c r="B123" s="20">
        <f t="shared" si="35"/>
        <v>116</v>
      </c>
      <c r="C123" s="21">
        <f t="shared" si="35"/>
        <v>116</v>
      </c>
      <c r="D123" s="21">
        <f t="shared" si="35"/>
        <v>41</v>
      </c>
      <c r="E123" s="22" t="s">
        <v>68</v>
      </c>
      <c r="F123" s="26">
        <v>2440669</v>
      </c>
      <c r="G123" s="142">
        <v>1067983</v>
      </c>
      <c r="H123" s="142">
        <v>263332</v>
      </c>
      <c r="I123" s="143">
        <v>1109354</v>
      </c>
      <c r="J123" s="99"/>
      <c r="K123" s="94"/>
      <c r="L123" s="66" t="s">
        <v>183</v>
      </c>
      <c r="M123" s="67">
        <v>201213338</v>
      </c>
      <c r="N123" s="33" t="s">
        <v>126</v>
      </c>
    </row>
    <row r="124" spans="2:14" x14ac:dyDescent="0.25">
      <c r="B124" s="20">
        <f t="shared" si="35"/>
        <v>117</v>
      </c>
      <c r="C124" s="21">
        <f t="shared" si="35"/>
        <v>117</v>
      </c>
      <c r="D124" s="21">
        <f t="shared" si="35"/>
        <v>42</v>
      </c>
      <c r="E124" s="22" t="s">
        <v>69</v>
      </c>
      <c r="F124" s="26">
        <v>2337346</v>
      </c>
      <c r="G124" s="142">
        <v>1020002</v>
      </c>
      <c r="H124" s="142">
        <v>250910</v>
      </c>
      <c r="I124" s="143">
        <v>1066434</v>
      </c>
      <c r="J124" s="99"/>
      <c r="K124" s="94"/>
      <c r="L124" s="66" t="s">
        <v>185</v>
      </c>
      <c r="M124" s="67">
        <v>202001213</v>
      </c>
      <c r="N124" s="33" t="s">
        <v>126</v>
      </c>
    </row>
    <row r="125" spans="2:14" x14ac:dyDescent="0.25">
      <c r="B125" s="20">
        <f t="shared" si="35"/>
        <v>118</v>
      </c>
      <c r="C125" s="21">
        <f t="shared" si="35"/>
        <v>118</v>
      </c>
      <c r="D125" s="21">
        <f t="shared" si="35"/>
        <v>43</v>
      </c>
      <c r="E125" s="22" t="s">
        <v>70</v>
      </c>
      <c r="F125" s="26">
        <v>1782000</v>
      </c>
      <c r="G125" s="142">
        <v>943326</v>
      </c>
      <c r="H125" s="142">
        <v>231836</v>
      </c>
      <c r="I125" s="143">
        <v>606838</v>
      </c>
      <c r="J125" s="99"/>
      <c r="K125" s="94"/>
      <c r="L125" s="66" t="s">
        <v>187</v>
      </c>
      <c r="M125" s="23">
        <v>201213353</v>
      </c>
      <c r="N125" s="33" t="s">
        <v>126</v>
      </c>
    </row>
    <row r="126" spans="2:14" x14ac:dyDescent="0.25">
      <c r="B126" s="20">
        <f t="shared" ref="B126:D141" si="36">+B125+1</f>
        <v>119</v>
      </c>
      <c r="C126" s="21">
        <f t="shared" si="36"/>
        <v>119</v>
      </c>
      <c r="D126" s="21">
        <f t="shared" si="36"/>
        <v>44</v>
      </c>
      <c r="E126" s="22" t="s">
        <v>71</v>
      </c>
      <c r="F126" s="26">
        <v>2249826</v>
      </c>
      <c r="G126" s="142">
        <v>1005837</v>
      </c>
      <c r="H126" s="142">
        <v>247401</v>
      </c>
      <c r="I126" s="143">
        <v>996588</v>
      </c>
      <c r="J126" s="99"/>
      <c r="K126" s="94"/>
      <c r="L126" s="66" t="s">
        <v>189</v>
      </c>
      <c r="M126" s="67">
        <v>202009161</v>
      </c>
      <c r="N126" s="33" t="s">
        <v>126</v>
      </c>
    </row>
    <row r="127" spans="2:14" x14ac:dyDescent="0.25">
      <c r="B127" s="20">
        <f t="shared" si="36"/>
        <v>120</v>
      </c>
      <c r="C127" s="21">
        <f t="shared" si="36"/>
        <v>120</v>
      </c>
      <c r="D127" s="21">
        <f t="shared" si="36"/>
        <v>45</v>
      </c>
      <c r="E127" s="22" t="s">
        <v>72</v>
      </c>
      <c r="F127" s="26">
        <v>2169093</v>
      </c>
      <c r="G127" s="142">
        <v>1104773</v>
      </c>
      <c r="H127" s="142">
        <v>272041</v>
      </c>
      <c r="I127" s="143">
        <v>792279</v>
      </c>
      <c r="J127" s="99"/>
      <c r="K127" s="94"/>
      <c r="L127" s="66" t="s">
        <v>191</v>
      </c>
      <c r="M127" s="67">
        <v>306532243</v>
      </c>
      <c r="N127" s="33" t="s">
        <v>126</v>
      </c>
    </row>
    <row r="128" spans="2:14" x14ac:dyDescent="0.25">
      <c r="B128" s="20">
        <f t="shared" si="36"/>
        <v>121</v>
      </c>
      <c r="C128" s="21">
        <f t="shared" si="36"/>
        <v>121</v>
      </c>
      <c r="D128" s="21">
        <f t="shared" si="36"/>
        <v>46</v>
      </c>
      <c r="E128" s="22" t="s">
        <v>73</v>
      </c>
      <c r="F128" s="26">
        <v>2132199</v>
      </c>
      <c r="G128" s="142">
        <v>1007233</v>
      </c>
      <c r="H128" s="142">
        <v>247731</v>
      </c>
      <c r="I128" s="143">
        <v>877235</v>
      </c>
      <c r="J128" s="99"/>
      <c r="K128" s="94"/>
      <c r="L128" s="66" t="s">
        <v>193</v>
      </c>
      <c r="M128" s="67">
        <v>308680304</v>
      </c>
      <c r="N128" s="33" t="s">
        <v>126</v>
      </c>
    </row>
    <row r="129" spans="1:14" x14ac:dyDescent="0.25">
      <c r="B129" s="20">
        <f t="shared" si="36"/>
        <v>122</v>
      </c>
      <c r="C129" s="21">
        <f t="shared" si="36"/>
        <v>122</v>
      </c>
      <c r="D129" s="21">
        <f t="shared" si="36"/>
        <v>47</v>
      </c>
      <c r="E129" s="22" t="s">
        <v>74</v>
      </c>
      <c r="F129" s="26">
        <v>1905462</v>
      </c>
      <c r="G129" s="142">
        <v>1116409</v>
      </c>
      <c r="H129" s="142">
        <v>274959</v>
      </c>
      <c r="I129" s="143">
        <v>514094</v>
      </c>
      <c r="J129" s="99"/>
      <c r="K129" s="94"/>
      <c r="L129" s="66" t="s">
        <v>195</v>
      </c>
      <c r="M129" s="67">
        <v>308769405</v>
      </c>
      <c r="N129" s="33" t="s">
        <v>126</v>
      </c>
    </row>
    <row r="130" spans="1:14" x14ac:dyDescent="0.25">
      <c r="B130" s="20">
        <f t="shared" si="36"/>
        <v>123</v>
      </c>
      <c r="C130" s="21">
        <f t="shared" si="36"/>
        <v>123</v>
      </c>
      <c r="D130" s="21">
        <f t="shared" si="36"/>
        <v>48</v>
      </c>
      <c r="E130" s="22" t="s">
        <v>75</v>
      </c>
      <c r="F130" s="26">
        <v>920363</v>
      </c>
      <c r="G130" s="142">
        <v>632886</v>
      </c>
      <c r="H130" s="142">
        <v>154396</v>
      </c>
      <c r="I130" s="143">
        <v>133081</v>
      </c>
      <c r="J130" s="99"/>
      <c r="K130" s="94"/>
      <c r="L130" s="66" t="s">
        <v>197</v>
      </c>
      <c r="M130" s="67">
        <v>309451840</v>
      </c>
      <c r="N130" s="33" t="s">
        <v>126</v>
      </c>
    </row>
    <row r="131" spans="1:14" ht="16.5" thickBot="1" x14ac:dyDescent="0.3">
      <c r="A131" s="1" t="s">
        <v>13</v>
      </c>
      <c r="B131" s="20">
        <f t="shared" si="36"/>
        <v>124</v>
      </c>
      <c r="C131" s="21">
        <f t="shared" si="36"/>
        <v>124</v>
      </c>
      <c r="D131" s="21">
        <f t="shared" si="36"/>
        <v>49</v>
      </c>
      <c r="E131" s="22" t="s">
        <v>76</v>
      </c>
      <c r="F131" s="26">
        <v>1036020</v>
      </c>
      <c r="G131" s="142">
        <v>778709</v>
      </c>
      <c r="H131" s="142">
        <v>191309</v>
      </c>
      <c r="I131" s="143">
        <v>66002</v>
      </c>
      <c r="J131" s="99"/>
      <c r="K131" s="94"/>
      <c r="L131" s="66" t="s">
        <v>199</v>
      </c>
      <c r="M131" s="67">
        <v>200845944</v>
      </c>
      <c r="N131" s="33" t="s">
        <v>126</v>
      </c>
    </row>
    <row r="132" spans="1:14" ht="16.5" thickBot="1" x14ac:dyDescent="0.3">
      <c r="A132" s="1" t="s">
        <v>13</v>
      </c>
      <c r="B132" s="20">
        <f t="shared" si="36"/>
        <v>125</v>
      </c>
      <c r="C132" s="21">
        <f t="shared" si="36"/>
        <v>125</v>
      </c>
      <c r="D132" s="21">
        <f t="shared" si="36"/>
        <v>50</v>
      </c>
      <c r="E132" s="131" t="s">
        <v>342</v>
      </c>
      <c r="F132" s="26">
        <v>227308035</v>
      </c>
      <c r="G132" s="26">
        <v>123899143</v>
      </c>
      <c r="H132" s="26">
        <v>30787882</v>
      </c>
      <c r="I132" s="26">
        <v>54208503</v>
      </c>
      <c r="J132" s="99"/>
      <c r="K132" s="94"/>
      <c r="L132" s="66" t="s">
        <v>201</v>
      </c>
      <c r="M132" s="67">
        <v>201250751</v>
      </c>
      <c r="N132" s="33" t="s">
        <v>126</v>
      </c>
    </row>
    <row r="133" spans="1:14" ht="31.5" x14ac:dyDescent="0.25">
      <c r="A133" s="1" t="s">
        <v>13</v>
      </c>
      <c r="B133" s="20">
        <f t="shared" si="36"/>
        <v>126</v>
      </c>
      <c r="C133" s="21">
        <f t="shared" si="36"/>
        <v>126</v>
      </c>
      <c r="D133" s="21">
        <f t="shared" si="36"/>
        <v>51</v>
      </c>
      <c r="E133" s="22" t="s">
        <v>23</v>
      </c>
      <c r="F133" s="26">
        <v>2677847</v>
      </c>
      <c r="G133" s="142">
        <v>1630590</v>
      </c>
      <c r="H133" s="142">
        <v>405177</v>
      </c>
      <c r="I133" s="143">
        <v>642080</v>
      </c>
      <c r="J133" s="99"/>
      <c r="K133" s="94"/>
      <c r="L133" s="66" t="s">
        <v>203</v>
      </c>
      <c r="M133" s="67">
        <v>201095256</v>
      </c>
      <c r="N133" s="33" t="s">
        <v>126</v>
      </c>
    </row>
    <row r="134" spans="1:14" ht="31.5" x14ac:dyDescent="0.25">
      <c r="A134" s="1" t="s">
        <v>13</v>
      </c>
      <c r="B134" s="20">
        <f t="shared" si="36"/>
        <v>127</v>
      </c>
      <c r="C134" s="21">
        <f t="shared" si="36"/>
        <v>127</v>
      </c>
      <c r="D134" s="21">
        <f t="shared" si="36"/>
        <v>52</v>
      </c>
      <c r="E134" s="22" t="s">
        <v>25</v>
      </c>
      <c r="F134" s="26">
        <v>2289797</v>
      </c>
      <c r="G134" s="142">
        <v>1627328</v>
      </c>
      <c r="H134" s="142">
        <v>404448</v>
      </c>
      <c r="I134" s="143">
        <v>258021</v>
      </c>
      <c r="J134" s="99"/>
      <c r="K134" s="94"/>
      <c r="L134" s="66" t="s">
        <v>205</v>
      </c>
      <c r="M134" s="67">
        <v>200794448</v>
      </c>
      <c r="N134" s="33" t="s">
        <v>126</v>
      </c>
    </row>
    <row r="135" spans="1:14" ht="16.5" thickBot="1" x14ac:dyDescent="0.3">
      <c r="A135" s="1" t="s">
        <v>13</v>
      </c>
      <c r="B135" s="20">
        <f t="shared" si="36"/>
        <v>128</v>
      </c>
      <c r="C135" s="21">
        <f t="shared" si="36"/>
        <v>128</v>
      </c>
      <c r="D135" s="21">
        <f t="shared" si="36"/>
        <v>53</v>
      </c>
      <c r="E135" s="22" t="s">
        <v>26</v>
      </c>
      <c r="F135" s="26">
        <v>1577462</v>
      </c>
      <c r="G135" s="142">
        <v>948388</v>
      </c>
      <c r="H135" s="142">
        <v>235733</v>
      </c>
      <c r="I135" s="143">
        <v>393341</v>
      </c>
      <c r="J135" s="99"/>
      <c r="K135" s="94"/>
      <c r="L135" s="66" t="s">
        <v>207</v>
      </c>
      <c r="M135" s="67">
        <v>201669664</v>
      </c>
      <c r="N135" s="33" t="s">
        <v>126</v>
      </c>
    </row>
    <row r="136" spans="1:14" ht="16.5" thickBot="1" x14ac:dyDescent="0.3">
      <c r="A136" s="1" t="s">
        <v>13</v>
      </c>
      <c r="B136" s="20">
        <f t="shared" si="36"/>
        <v>129</v>
      </c>
      <c r="C136" s="21">
        <f t="shared" si="36"/>
        <v>129</v>
      </c>
      <c r="D136" s="21">
        <f t="shared" si="36"/>
        <v>54</v>
      </c>
      <c r="E136" s="131" t="s">
        <v>356</v>
      </c>
      <c r="F136" s="26">
        <v>6545106</v>
      </c>
      <c r="G136" s="26">
        <v>4206306</v>
      </c>
      <c r="H136" s="26">
        <v>1045358</v>
      </c>
      <c r="I136" s="26">
        <v>1293442</v>
      </c>
      <c r="J136" s="99"/>
      <c r="K136" s="94"/>
      <c r="L136" s="66" t="s">
        <v>209</v>
      </c>
      <c r="M136" s="67">
        <v>200936435</v>
      </c>
      <c r="N136" s="33" t="s">
        <v>126</v>
      </c>
    </row>
    <row r="137" spans="1:14" x14ac:dyDescent="0.25">
      <c r="A137" s="1" t="s">
        <v>13</v>
      </c>
      <c r="B137" s="20">
        <f t="shared" si="36"/>
        <v>130</v>
      </c>
      <c r="C137" s="21">
        <f t="shared" si="36"/>
        <v>130</v>
      </c>
      <c r="D137" s="21">
        <f t="shared" si="36"/>
        <v>55</v>
      </c>
      <c r="E137" s="22" t="s">
        <v>95</v>
      </c>
      <c r="F137" s="26">
        <v>2869593</v>
      </c>
      <c r="G137" s="142">
        <v>1984684</v>
      </c>
      <c r="H137" s="142">
        <v>358147</v>
      </c>
      <c r="I137" s="143">
        <v>526762</v>
      </c>
      <c r="J137" s="99"/>
      <c r="K137" s="94"/>
      <c r="L137" s="66" t="s">
        <v>211</v>
      </c>
      <c r="M137" s="67">
        <v>201053370</v>
      </c>
      <c r="N137" s="33" t="s">
        <v>126</v>
      </c>
    </row>
    <row r="138" spans="1:14" ht="31.5" x14ac:dyDescent="0.25">
      <c r="A138" s="1" t="s">
        <v>13</v>
      </c>
      <c r="B138" s="20">
        <f t="shared" si="36"/>
        <v>131</v>
      </c>
      <c r="C138" s="21">
        <f t="shared" si="36"/>
        <v>131</v>
      </c>
      <c r="D138" s="21">
        <f t="shared" si="36"/>
        <v>56</v>
      </c>
      <c r="E138" s="22" t="s">
        <v>97</v>
      </c>
      <c r="F138" s="26">
        <v>541620</v>
      </c>
      <c r="G138" s="142">
        <v>425347</v>
      </c>
      <c r="H138" s="142">
        <v>106063</v>
      </c>
      <c r="I138" s="143">
        <v>10210</v>
      </c>
      <c r="J138" s="99"/>
      <c r="K138" s="94"/>
      <c r="L138" s="66" t="s">
        <v>201</v>
      </c>
      <c r="M138" s="67">
        <v>201992106</v>
      </c>
      <c r="N138" s="33" t="s">
        <v>126</v>
      </c>
    </row>
    <row r="139" spans="1:14" ht="31.5" x14ac:dyDescent="0.25">
      <c r="A139" s="1" t="s">
        <v>13</v>
      </c>
      <c r="B139" s="20">
        <f t="shared" si="36"/>
        <v>132</v>
      </c>
      <c r="C139" s="21">
        <f t="shared" si="36"/>
        <v>132</v>
      </c>
      <c r="D139" s="21">
        <f t="shared" si="36"/>
        <v>57</v>
      </c>
      <c r="E139" s="22" t="s">
        <v>99</v>
      </c>
      <c r="F139" s="26">
        <v>732560</v>
      </c>
      <c r="G139" s="142">
        <v>572201</v>
      </c>
      <c r="H139" s="142">
        <v>143059</v>
      </c>
      <c r="I139" s="143">
        <v>17300</v>
      </c>
      <c r="J139" s="99"/>
      <c r="K139" s="94"/>
      <c r="L139" s="66" t="s">
        <v>214</v>
      </c>
      <c r="M139" s="67">
        <v>303958664</v>
      </c>
      <c r="N139" s="33" t="s">
        <v>126</v>
      </c>
    </row>
    <row r="140" spans="1:14" ht="31.5" x14ac:dyDescent="0.25">
      <c r="A140" s="1" t="s">
        <v>13</v>
      </c>
      <c r="B140" s="20">
        <f t="shared" si="36"/>
        <v>133</v>
      </c>
      <c r="C140" s="21">
        <f t="shared" si="36"/>
        <v>133</v>
      </c>
      <c r="D140" s="21">
        <f t="shared" si="36"/>
        <v>58</v>
      </c>
      <c r="E140" s="22" t="s">
        <v>101</v>
      </c>
      <c r="F140" s="26">
        <v>712205</v>
      </c>
      <c r="G140" s="142">
        <v>559641</v>
      </c>
      <c r="H140" s="142">
        <v>139364</v>
      </c>
      <c r="I140" s="143">
        <v>13200</v>
      </c>
      <c r="J140" s="99"/>
      <c r="K140" s="94"/>
      <c r="L140" s="66" t="s">
        <v>216</v>
      </c>
      <c r="M140" s="67">
        <v>305585344</v>
      </c>
      <c r="N140" s="33" t="s">
        <v>126</v>
      </c>
    </row>
    <row r="141" spans="1:14" ht="31.5" x14ac:dyDescent="0.25">
      <c r="A141" s="1" t="s">
        <v>13</v>
      </c>
      <c r="B141" s="20">
        <f t="shared" si="36"/>
        <v>134</v>
      </c>
      <c r="C141" s="21">
        <f t="shared" si="36"/>
        <v>134</v>
      </c>
      <c r="D141" s="21">
        <f t="shared" si="36"/>
        <v>59</v>
      </c>
      <c r="E141" s="22" t="s">
        <v>103</v>
      </c>
      <c r="F141" s="26">
        <v>691470</v>
      </c>
      <c r="G141" s="142">
        <v>550125</v>
      </c>
      <c r="H141" s="142">
        <v>136995</v>
      </c>
      <c r="I141" s="143">
        <v>4350</v>
      </c>
      <c r="J141" s="99"/>
      <c r="K141" s="94"/>
      <c r="L141" s="66" t="s">
        <v>218</v>
      </c>
      <c r="M141" s="67">
        <v>200541002</v>
      </c>
      <c r="N141" s="33" t="s">
        <v>126</v>
      </c>
    </row>
    <row r="142" spans="1:14" ht="31.5" x14ac:dyDescent="0.25">
      <c r="B142" s="20">
        <f t="shared" ref="B142:D157" si="37">+B141+1</f>
        <v>135</v>
      </c>
      <c r="C142" s="21">
        <f t="shared" si="37"/>
        <v>135</v>
      </c>
      <c r="D142" s="21">
        <f t="shared" si="37"/>
        <v>60</v>
      </c>
      <c r="E142" s="22" t="s">
        <v>104</v>
      </c>
      <c r="F142" s="26">
        <v>2131234</v>
      </c>
      <c r="G142" s="142">
        <v>1573946</v>
      </c>
      <c r="H142" s="142">
        <v>393508</v>
      </c>
      <c r="I142" s="143">
        <v>163780</v>
      </c>
      <c r="J142" s="99"/>
      <c r="K142" s="94"/>
      <c r="L142" s="66" t="s">
        <v>308</v>
      </c>
      <c r="M142" s="67">
        <v>200473474</v>
      </c>
      <c r="N142" s="33" t="s">
        <v>126</v>
      </c>
    </row>
    <row r="143" spans="1:14" ht="31.5" x14ac:dyDescent="0.25">
      <c r="B143" s="20">
        <f t="shared" si="37"/>
        <v>136</v>
      </c>
      <c r="C143" s="21">
        <f t="shared" si="37"/>
        <v>136</v>
      </c>
      <c r="D143" s="21">
        <f t="shared" si="37"/>
        <v>61</v>
      </c>
      <c r="E143" s="22" t="s">
        <v>105</v>
      </c>
      <c r="F143" s="26">
        <v>859797</v>
      </c>
      <c r="G143" s="142">
        <v>588392</v>
      </c>
      <c r="H143" s="142">
        <v>147105</v>
      </c>
      <c r="I143" s="143">
        <v>124300</v>
      </c>
      <c r="J143" s="99"/>
      <c r="K143" s="94"/>
      <c r="L143" s="66" t="s">
        <v>221</v>
      </c>
      <c r="M143" s="67">
        <v>207271895</v>
      </c>
      <c r="N143" s="33" t="s">
        <v>126</v>
      </c>
    </row>
    <row r="144" spans="1:14" ht="31.5" x14ac:dyDescent="0.25">
      <c r="B144" s="20">
        <f t="shared" si="37"/>
        <v>137</v>
      </c>
      <c r="C144" s="21">
        <f t="shared" si="37"/>
        <v>137</v>
      </c>
      <c r="D144" s="21">
        <f t="shared" si="37"/>
        <v>62</v>
      </c>
      <c r="E144" s="22" t="s">
        <v>106</v>
      </c>
      <c r="F144" s="26">
        <v>834105</v>
      </c>
      <c r="G144" s="142">
        <v>552038</v>
      </c>
      <c r="H144" s="142">
        <v>138017</v>
      </c>
      <c r="I144" s="143">
        <v>144050</v>
      </c>
      <c r="J144" s="99"/>
      <c r="K144" s="94"/>
      <c r="L144" s="66" t="s">
        <v>222</v>
      </c>
      <c r="M144" s="67">
        <v>304991885</v>
      </c>
      <c r="N144" s="33" t="s">
        <v>126</v>
      </c>
    </row>
    <row r="145" spans="1:14" ht="31.5" x14ac:dyDescent="0.25">
      <c r="B145" s="20">
        <f t="shared" si="37"/>
        <v>138</v>
      </c>
      <c r="C145" s="21">
        <f t="shared" si="37"/>
        <v>138</v>
      </c>
      <c r="D145" s="21">
        <f t="shared" si="37"/>
        <v>63</v>
      </c>
      <c r="E145" s="22" t="s">
        <v>108</v>
      </c>
      <c r="F145" s="26">
        <v>553091</v>
      </c>
      <c r="G145" s="142">
        <v>396634</v>
      </c>
      <c r="H145" s="142">
        <v>99164</v>
      </c>
      <c r="I145" s="143">
        <v>57293</v>
      </c>
      <c r="J145" s="99"/>
      <c r="K145" s="94"/>
      <c r="L145" s="66" t="s">
        <v>224</v>
      </c>
      <c r="M145" s="67">
        <v>207272324</v>
      </c>
      <c r="N145" s="33" t="s">
        <v>126</v>
      </c>
    </row>
    <row r="146" spans="1:14" ht="31.5" x14ac:dyDescent="0.25">
      <c r="B146" s="20">
        <f t="shared" si="37"/>
        <v>139</v>
      </c>
      <c r="C146" s="21">
        <f t="shared" si="37"/>
        <v>139</v>
      </c>
      <c r="D146" s="21">
        <f t="shared" si="37"/>
        <v>64</v>
      </c>
      <c r="E146" s="22" t="s">
        <v>110</v>
      </c>
      <c r="F146" s="26">
        <v>503032</v>
      </c>
      <c r="G146" s="142">
        <v>360821</v>
      </c>
      <c r="H146" s="142">
        <v>90211</v>
      </c>
      <c r="I146" s="143">
        <v>52000</v>
      </c>
      <c r="J146" s="99"/>
      <c r="K146" s="94"/>
      <c r="L146" s="66" t="s">
        <v>226</v>
      </c>
      <c r="M146" s="67">
        <v>201651846</v>
      </c>
      <c r="N146" s="33" t="s">
        <v>126</v>
      </c>
    </row>
    <row r="147" spans="1:14" ht="31.5" x14ac:dyDescent="0.25">
      <c r="B147" s="20">
        <f t="shared" si="37"/>
        <v>140</v>
      </c>
      <c r="C147" s="21">
        <f t="shared" si="37"/>
        <v>140</v>
      </c>
      <c r="D147" s="21">
        <f t="shared" si="37"/>
        <v>65</v>
      </c>
      <c r="E147" s="22" t="s">
        <v>111</v>
      </c>
      <c r="F147" s="26">
        <v>568686</v>
      </c>
      <c r="G147" s="142">
        <v>389320</v>
      </c>
      <c r="H147" s="142">
        <v>97416</v>
      </c>
      <c r="I147" s="143">
        <v>81950</v>
      </c>
      <c r="J147" s="99"/>
      <c r="K147" s="94"/>
      <c r="L147" s="66" t="s">
        <v>228</v>
      </c>
      <c r="M147" s="67">
        <v>309730114</v>
      </c>
      <c r="N147" s="33" t="s">
        <v>126</v>
      </c>
    </row>
    <row r="148" spans="1:14" ht="31.5" x14ac:dyDescent="0.25">
      <c r="B148" s="20">
        <f t="shared" si="37"/>
        <v>141</v>
      </c>
      <c r="C148" s="21">
        <f t="shared" si="37"/>
        <v>141</v>
      </c>
      <c r="D148" s="21">
        <f t="shared" si="37"/>
        <v>66</v>
      </c>
      <c r="E148" s="22" t="s">
        <v>112</v>
      </c>
      <c r="F148" s="26">
        <v>666695</v>
      </c>
      <c r="G148" s="142">
        <v>485831</v>
      </c>
      <c r="H148" s="142">
        <v>121564</v>
      </c>
      <c r="I148" s="143">
        <v>59300</v>
      </c>
      <c r="J148" s="99"/>
      <c r="K148" s="94"/>
      <c r="L148" s="66" t="s">
        <v>230</v>
      </c>
      <c r="M148" s="67">
        <v>201133366</v>
      </c>
      <c r="N148" s="33" t="s">
        <v>126</v>
      </c>
    </row>
    <row r="149" spans="1:14" x14ac:dyDescent="0.25">
      <c r="B149" s="20">
        <f t="shared" si="37"/>
        <v>142</v>
      </c>
      <c r="C149" s="21">
        <f t="shared" si="37"/>
        <v>142</v>
      </c>
      <c r="D149" s="21">
        <f t="shared" si="37"/>
        <v>67</v>
      </c>
      <c r="E149" s="22" t="s">
        <v>343</v>
      </c>
      <c r="F149" s="26">
        <v>13801986</v>
      </c>
      <c r="G149" s="142">
        <v>9181356</v>
      </c>
      <c r="H149" s="142">
        <v>2026540</v>
      </c>
      <c r="I149" s="143">
        <v>2594090</v>
      </c>
      <c r="J149" s="99"/>
      <c r="K149" s="94"/>
      <c r="L149" s="66" t="s">
        <v>232</v>
      </c>
      <c r="M149" s="67">
        <v>201104719</v>
      </c>
      <c r="N149" s="33" t="s">
        <v>126</v>
      </c>
    </row>
    <row r="150" spans="1:14" ht="31.5" x14ac:dyDescent="0.25">
      <c r="B150" s="20">
        <f t="shared" si="37"/>
        <v>143</v>
      </c>
      <c r="C150" s="21">
        <f t="shared" si="37"/>
        <v>143</v>
      </c>
      <c r="D150" s="21">
        <f t="shared" si="37"/>
        <v>68</v>
      </c>
      <c r="E150" s="22" t="s">
        <v>114</v>
      </c>
      <c r="F150" s="26">
        <v>430580</v>
      </c>
      <c r="G150" s="142">
        <v>305889</v>
      </c>
      <c r="H150" s="142">
        <v>75641</v>
      </c>
      <c r="I150" s="143">
        <v>49050</v>
      </c>
      <c r="J150" s="99"/>
      <c r="K150" s="94"/>
      <c r="L150" s="66" t="s">
        <v>234</v>
      </c>
      <c r="M150" s="67">
        <v>200131171</v>
      </c>
      <c r="N150" s="33" t="s">
        <v>126</v>
      </c>
    </row>
    <row r="151" spans="1:14" x14ac:dyDescent="0.25">
      <c r="B151" s="20">
        <f t="shared" si="37"/>
        <v>144</v>
      </c>
      <c r="C151" s="21">
        <f t="shared" si="37"/>
        <v>144</v>
      </c>
      <c r="D151" s="21">
        <f t="shared" si="37"/>
        <v>69</v>
      </c>
      <c r="E151" s="22" t="s">
        <v>116</v>
      </c>
      <c r="F151" s="26">
        <v>878191</v>
      </c>
      <c r="G151" s="142">
        <v>600846</v>
      </c>
      <c r="H151" s="142">
        <v>150345</v>
      </c>
      <c r="I151" s="143">
        <v>127000</v>
      </c>
      <c r="J151" s="99"/>
      <c r="K151" s="94"/>
      <c r="L151" s="66" t="s">
        <v>236</v>
      </c>
      <c r="M151" s="67">
        <v>207286726</v>
      </c>
      <c r="N151" s="33" t="s">
        <v>126</v>
      </c>
    </row>
    <row r="152" spans="1:14" ht="31.5" x14ac:dyDescent="0.25">
      <c r="A152" s="1" t="s">
        <v>13</v>
      </c>
      <c r="B152" s="20">
        <f t="shared" si="37"/>
        <v>145</v>
      </c>
      <c r="C152" s="21">
        <f t="shared" si="37"/>
        <v>145</v>
      </c>
      <c r="D152" s="21">
        <f t="shared" si="37"/>
        <v>70</v>
      </c>
      <c r="E152" s="22" t="s">
        <v>344</v>
      </c>
      <c r="F152" s="26">
        <v>391163</v>
      </c>
      <c r="G152" s="142">
        <v>313558</v>
      </c>
      <c r="H152" s="142">
        <v>77605</v>
      </c>
      <c r="I152" s="143">
        <v>0</v>
      </c>
      <c r="J152" s="99"/>
      <c r="K152" s="94"/>
      <c r="L152" s="66" t="s">
        <v>238</v>
      </c>
      <c r="M152" s="67">
        <v>206480731</v>
      </c>
      <c r="N152" s="33" t="s">
        <v>126</v>
      </c>
    </row>
    <row r="153" spans="1:14" ht="32.25" thickBot="1" x14ac:dyDescent="0.3">
      <c r="A153" s="1" t="s">
        <v>13</v>
      </c>
      <c r="B153" s="20">
        <f t="shared" si="37"/>
        <v>146</v>
      </c>
      <c r="C153" s="21">
        <f t="shared" si="37"/>
        <v>146</v>
      </c>
      <c r="D153" s="21">
        <f t="shared" si="37"/>
        <v>71</v>
      </c>
      <c r="E153" s="22" t="s">
        <v>345</v>
      </c>
      <c r="F153" s="26">
        <v>155911</v>
      </c>
      <c r="G153" s="142">
        <v>139206</v>
      </c>
      <c r="H153" s="142">
        <v>16705</v>
      </c>
      <c r="I153" s="143">
        <v>0</v>
      </c>
      <c r="J153" s="99"/>
      <c r="K153" s="94"/>
      <c r="L153" s="66" t="s">
        <v>240</v>
      </c>
      <c r="M153" s="67">
        <v>300444942</v>
      </c>
      <c r="N153" s="33" t="s">
        <v>126</v>
      </c>
    </row>
    <row r="154" spans="1:14" ht="16.5" thickBot="1" x14ac:dyDescent="0.3">
      <c r="B154" s="20">
        <f t="shared" si="37"/>
        <v>147</v>
      </c>
      <c r="C154" s="21">
        <f t="shared" si="37"/>
        <v>147</v>
      </c>
      <c r="D154" s="21">
        <f t="shared" si="37"/>
        <v>72</v>
      </c>
      <c r="E154" s="131" t="s">
        <v>357</v>
      </c>
      <c r="F154" s="26">
        <v>27321919</v>
      </c>
      <c r="G154" s="26">
        <v>18979835</v>
      </c>
      <c r="H154" s="26">
        <v>4317449</v>
      </c>
      <c r="I154" s="26">
        <v>4024635</v>
      </c>
      <c r="J154" s="99"/>
      <c r="K154" s="94"/>
      <c r="L154" s="66" t="s">
        <v>242</v>
      </c>
      <c r="M154" s="67">
        <v>207258862</v>
      </c>
      <c r="N154" s="33" t="s">
        <v>126</v>
      </c>
    </row>
    <row r="155" spans="1:14" x14ac:dyDescent="0.25">
      <c r="B155" s="20">
        <f t="shared" si="37"/>
        <v>148</v>
      </c>
      <c r="C155" s="21">
        <f t="shared" si="37"/>
        <v>148</v>
      </c>
      <c r="D155" s="21">
        <f t="shared" si="37"/>
        <v>73</v>
      </c>
      <c r="E155" s="22" t="s">
        <v>120</v>
      </c>
      <c r="F155" s="26">
        <v>23223223</v>
      </c>
      <c r="G155" s="142">
        <v>2547078</v>
      </c>
      <c r="H155" s="142">
        <v>571785</v>
      </c>
      <c r="I155" s="143">
        <v>20104360</v>
      </c>
      <c r="J155" s="99"/>
      <c r="K155" s="94"/>
      <c r="L155" s="66" t="s">
        <v>244</v>
      </c>
      <c r="M155" s="67">
        <v>207260197</v>
      </c>
      <c r="N155" s="33" t="s">
        <v>126</v>
      </c>
    </row>
    <row r="156" spans="1:14" x14ac:dyDescent="0.25">
      <c r="B156" s="20">
        <f t="shared" si="37"/>
        <v>149</v>
      </c>
      <c r="C156" s="21">
        <f t="shared" si="37"/>
        <v>149</v>
      </c>
      <c r="D156" s="21">
        <f t="shared" si="37"/>
        <v>74</v>
      </c>
      <c r="E156" s="22" t="s">
        <v>122</v>
      </c>
      <c r="F156" s="26">
        <v>2662855</v>
      </c>
      <c r="G156" s="142">
        <v>1856802</v>
      </c>
      <c r="H156" s="142">
        <v>463785</v>
      </c>
      <c r="I156" s="143">
        <v>342268</v>
      </c>
      <c r="J156" s="99"/>
      <c r="K156" s="94"/>
      <c r="L156" s="66" t="s">
        <v>246</v>
      </c>
      <c r="M156" s="67">
        <v>207283968</v>
      </c>
      <c r="N156" s="33" t="s">
        <v>126</v>
      </c>
    </row>
    <row r="157" spans="1:14" ht="31.5" x14ac:dyDescent="0.25">
      <c r="A157" s="1" t="s">
        <v>13</v>
      </c>
      <c r="B157" s="20">
        <f t="shared" si="37"/>
        <v>150</v>
      </c>
      <c r="C157" s="21">
        <f t="shared" si="37"/>
        <v>150</v>
      </c>
      <c r="D157" s="21">
        <f t="shared" si="37"/>
        <v>75</v>
      </c>
      <c r="E157" s="22" t="s">
        <v>346</v>
      </c>
      <c r="F157" s="26">
        <v>101000</v>
      </c>
      <c r="G157" s="142">
        <v>0</v>
      </c>
      <c r="H157" s="142">
        <v>101000</v>
      </c>
      <c r="I157" s="143">
        <v>0</v>
      </c>
      <c r="J157" s="99"/>
      <c r="K157" s="94"/>
      <c r="L157" s="66" t="s">
        <v>248</v>
      </c>
      <c r="M157" s="67">
        <v>306790525</v>
      </c>
      <c r="N157" s="33" t="s">
        <v>126</v>
      </c>
    </row>
    <row r="158" spans="1:14" ht="16.5" thickBot="1" x14ac:dyDescent="0.3">
      <c r="B158" s="20">
        <f>+B157+1</f>
        <v>151</v>
      </c>
      <c r="C158" s="21">
        <f>+C157+1</f>
        <v>151</v>
      </c>
      <c r="D158" s="21">
        <f>D157+1</f>
        <v>76</v>
      </c>
      <c r="E158" s="32" t="s">
        <v>347</v>
      </c>
      <c r="F158" s="26">
        <v>1334011</v>
      </c>
      <c r="G158" s="142">
        <v>965061</v>
      </c>
      <c r="H158" s="142">
        <v>241050</v>
      </c>
      <c r="I158" s="143">
        <v>127900</v>
      </c>
      <c r="J158" s="99"/>
      <c r="K158" s="94"/>
      <c r="L158" s="66" t="s">
        <v>251</v>
      </c>
      <c r="M158" s="67">
        <v>307288514</v>
      </c>
      <c r="N158" s="33" t="s">
        <v>126</v>
      </c>
    </row>
    <row r="159" spans="1:14" ht="34.5" customHeight="1" thickBot="1" x14ac:dyDescent="0.3">
      <c r="B159" s="20">
        <f t="shared" ref="B159:D159" si="38">+B158+1</f>
        <v>152</v>
      </c>
      <c r="C159" s="21">
        <f t="shared" si="38"/>
        <v>152</v>
      </c>
      <c r="D159" s="21"/>
      <c r="E159" s="131" t="s">
        <v>358</v>
      </c>
      <c r="F159" s="26">
        <v>27321089</v>
      </c>
      <c r="G159" s="26">
        <v>5368941</v>
      </c>
      <c r="H159" s="26">
        <v>1377620</v>
      </c>
      <c r="I159" s="26">
        <v>20574528</v>
      </c>
      <c r="J159" s="99"/>
      <c r="K159" s="94"/>
      <c r="L159" s="66" t="s">
        <v>253</v>
      </c>
      <c r="M159" s="67">
        <v>306981398</v>
      </c>
      <c r="N159" s="33" t="s">
        <v>126</v>
      </c>
    </row>
    <row r="160" spans="1:14" x14ac:dyDescent="0.25">
      <c r="A160" s="1" t="s">
        <v>13</v>
      </c>
      <c r="B160" s="20">
        <f>+B159+1</f>
        <v>153</v>
      </c>
      <c r="C160" s="21">
        <f t="shared" ref="C160" si="39">+C159+1</f>
        <v>153</v>
      </c>
      <c r="D160" s="21">
        <v>1</v>
      </c>
      <c r="E160" s="22" t="s">
        <v>78</v>
      </c>
      <c r="F160" s="26">
        <v>42716</v>
      </c>
      <c r="G160" s="142">
        <v>20262</v>
      </c>
      <c r="H160" s="142">
        <v>2454</v>
      </c>
      <c r="I160" s="143">
        <v>20000</v>
      </c>
      <c r="J160" s="99"/>
      <c r="K160" s="94"/>
      <c r="L160" s="34" t="s">
        <v>256</v>
      </c>
      <c r="M160" s="23">
        <v>201122744</v>
      </c>
      <c r="N160" s="33" t="s">
        <v>126</v>
      </c>
    </row>
    <row r="161" spans="1:14" ht="21" customHeight="1" x14ac:dyDescent="0.25">
      <c r="A161" s="61"/>
      <c r="B161" s="20">
        <f t="shared" ref="B161:C167" si="40">+B160+1</f>
        <v>154</v>
      </c>
      <c r="C161" s="21">
        <f t="shared" si="40"/>
        <v>154</v>
      </c>
      <c r="D161" s="21">
        <v>2</v>
      </c>
      <c r="E161" s="22" t="s">
        <v>79</v>
      </c>
      <c r="F161" s="26">
        <v>6144625</v>
      </c>
      <c r="G161" s="142">
        <v>2909835</v>
      </c>
      <c r="H161" s="142">
        <v>483805</v>
      </c>
      <c r="I161" s="143">
        <v>106320</v>
      </c>
      <c r="J161" s="103">
        <f t="shared" ref="J161" si="41">+J162</f>
        <v>0</v>
      </c>
      <c r="K161" s="69"/>
      <c r="L161" s="64"/>
      <c r="M161" s="63"/>
      <c r="N161" s="62" t="s">
        <v>257</v>
      </c>
    </row>
    <row r="162" spans="1:14" x14ac:dyDescent="0.25">
      <c r="A162" s="1" t="s">
        <v>13</v>
      </c>
      <c r="B162" s="20">
        <f t="shared" si="40"/>
        <v>155</v>
      </c>
      <c r="C162" s="21">
        <f t="shared" si="40"/>
        <v>155</v>
      </c>
      <c r="D162" s="21">
        <v>3</v>
      </c>
      <c r="E162" s="22" t="s">
        <v>80</v>
      </c>
      <c r="F162" s="26">
        <v>6144625</v>
      </c>
      <c r="G162" s="142">
        <v>4127010</v>
      </c>
      <c r="H162" s="142">
        <v>824609</v>
      </c>
      <c r="I162" s="143">
        <v>1193006</v>
      </c>
      <c r="J162" s="99"/>
      <c r="K162" s="94"/>
      <c r="L162" s="25" t="s">
        <v>258</v>
      </c>
      <c r="M162" s="23"/>
      <c r="N162" s="24" t="s">
        <v>257</v>
      </c>
    </row>
    <row r="163" spans="1:14" x14ac:dyDescent="0.25">
      <c r="B163" s="20">
        <f t="shared" si="40"/>
        <v>156</v>
      </c>
      <c r="C163" s="21">
        <f t="shared" si="40"/>
        <v>156</v>
      </c>
      <c r="D163" s="21">
        <v>4</v>
      </c>
      <c r="E163" s="22" t="s">
        <v>81</v>
      </c>
      <c r="F163" s="26">
        <v>1528029</v>
      </c>
      <c r="G163" s="142">
        <v>1192166</v>
      </c>
      <c r="H163" s="142">
        <v>233333</v>
      </c>
      <c r="I163" s="143">
        <v>102530</v>
      </c>
      <c r="J163" s="101">
        <f>SUM(J164:J176)</f>
        <v>0</v>
      </c>
      <c r="K163" s="39"/>
      <c r="L163" s="29"/>
      <c r="M163" s="28"/>
      <c r="N163" s="27" t="s">
        <v>259</v>
      </c>
    </row>
    <row r="164" spans="1:14" x14ac:dyDescent="0.25">
      <c r="B164" s="20">
        <f t="shared" si="40"/>
        <v>157</v>
      </c>
      <c r="C164" s="21">
        <f t="shared" si="40"/>
        <v>157</v>
      </c>
      <c r="D164" s="21">
        <v>5</v>
      </c>
      <c r="E164" s="32" t="s">
        <v>82</v>
      </c>
      <c r="F164" s="35">
        <v>3568582</v>
      </c>
      <c r="G164" s="142">
        <v>2797955</v>
      </c>
      <c r="H164" s="142">
        <v>497102</v>
      </c>
      <c r="I164" s="143">
        <v>273525</v>
      </c>
      <c r="J164" s="99"/>
      <c r="K164" s="94"/>
      <c r="L164" s="34" t="s">
        <v>260</v>
      </c>
      <c r="M164" s="23">
        <v>203657574</v>
      </c>
      <c r="N164" s="33" t="s">
        <v>259</v>
      </c>
    </row>
    <row r="165" spans="1:14" ht="31.5" x14ac:dyDescent="0.25">
      <c r="B165" s="20">
        <f t="shared" si="40"/>
        <v>158</v>
      </c>
      <c r="C165" s="21">
        <f t="shared" si="40"/>
        <v>158</v>
      </c>
      <c r="D165" s="21">
        <v>6</v>
      </c>
      <c r="E165" s="32" t="s">
        <v>83</v>
      </c>
      <c r="F165" s="35">
        <v>2149076</v>
      </c>
      <c r="G165" s="142">
        <v>1797676</v>
      </c>
      <c r="H165" s="142">
        <v>278478</v>
      </c>
      <c r="I165" s="143">
        <v>72922</v>
      </c>
      <c r="J165" s="99"/>
      <c r="K165" s="94"/>
      <c r="L165" s="34" t="s">
        <v>261</v>
      </c>
      <c r="M165" s="70">
        <v>201272391</v>
      </c>
      <c r="N165" s="33" t="s">
        <v>259</v>
      </c>
    </row>
    <row r="166" spans="1:14" x14ac:dyDescent="0.25">
      <c r="B166" s="20">
        <f t="shared" si="40"/>
        <v>159</v>
      </c>
      <c r="C166" s="21">
        <f t="shared" si="40"/>
        <v>159</v>
      </c>
      <c r="D166" s="21">
        <v>7</v>
      </c>
      <c r="E166" s="32" t="s">
        <v>84</v>
      </c>
      <c r="F166" s="35">
        <v>378578</v>
      </c>
      <c r="G166" s="142">
        <v>274580</v>
      </c>
      <c r="H166" s="142">
        <v>68698</v>
      </c>
      <c r="I166" s="143">
        <v>35300</v>
      </c>
      <c r="J166" s="99"/>
      <c r="K166" s="94"/>
      <c r="L166" s="34" t="s">
        <v>262</v>
      </c>
      <c r="M166" s="70">
        <v>206926159</v>
      </c>
      <c r="N166" s="33" t="s">
        <v>259</v>
      </c>
    </row>
    <row r="167" spans="1:14" ht="31.5" x14ac:dyDescent="0.25">
      <c r="B167" s="20">
        <f t="shared" si="40"/>
        <v>160</v>
      </c>
      <c r="C167" s="21">
        <f t="shared" si="40"/>
        <v>160</v>
      </c>
      <c r="D167" s="21">
        <v>8</v>
      </c>
      <c r="E167" s="32" t="s">
        <v>85</v>
      </c>
      <c r="F167" s="35">
        <v>24000998.600000001</v>
      </c>
      <c r="G167" s="142">
        <v>14960046</v>
      </c>
      <c r="H167" s="142">
        <v>1988026</v>
      </c>
      <c r="I167" s="143">
        <v>7052926.5999999996</v>
      </c>
      <c r="J167" s="99"/>
      <c r="K167" s="94"/>
      <c r="L167" s="34" t="s">
        <v>263</v>
      </c>
      <c r="M167" s="70">
        <v>201072284</v>
      </c>
      <c r="N167" s="33" t="s">
        <v>259</v>
      </c>
    </row>
    <row r="168" spans="1:14" x14ac:dyDescent="0.25">
      <c r="B168" s="30">
        <f t="shared" ref="B166:C176" si="42">+B167+1</f>
        <v>161</v>
      </c>
      <c r="C168" s="21">
        <f t="shared" si="42"/>
        <v>161</v>
      </c>
      <c r="D168" s="21">
        <v>9</v>
      </c>
      <c r="E168" s="32" t="s">
        <v>86</v>
      </c>
      <c r="F168" s="35">
        <v>2290633</v>
      </c>
      <c r="G168" s="142">
        <v>1551017</v>
      </c>
      <c r="H168" s="142">
        <v>354144</v>
      </c>
      <c r="I168" s="143">
        <v>385472</v>
      </c>
      <c r="J168" s="99"/>
      <c r="K168" s="94"/>
      <c r="L168" s="34" t="s">
        <v>264</v>
      </c>
      <c r="M168" s="70">
        <v>200283119</v>
      </c>
      <c r="N168" s="33" t="s">
        <v>259</v>
      </c>
    </row>
    <row r="169" spans="1:14" x14ac:dyDescent="0.25">
      <c r="B169" s="30">
        <f t="shared" si="42"/>
        <v>162</v>
      </c>
      <c r="C169" s="21">
        <f t="shared" si="42"/>
        <v>162</v>
      </c>
      <c r="D169" s="21">
        <v>10</v>
      </c>
      <c r="E169" s="32" t="s">
        <v>87</v>
      </c>
      <c r="F169" s="35">
        <v>1649804</v>
      </c>
      <c r="G169" s="142">
        <v>1551695</v>
      </c>
      <c r="H169" s="142">
        <v>98109</v>
      </c>
      <c r="I169" s="143">
        <v>0</v>
      </c>
      <c r="J169" s="99"/>
      <c r="K169" s="94"/>
      <c r="L169" s="34" t="s">
        <v>265</v>
      </c>
      <c r="M169" s="70">
        <v>201504663</v>
      </c>
      <c r="N169" s="33" t="s">
        <v>259</v>
      </c>
    </row>
    <row r="170" spans="1:14" x14ac:dyDescent="0.25">
      <c r="B170" s="30">
        <f t="shared" si="42"/>
        <v>163</v>
      </c>
      <c r="C170" s="21">
        <f t="shared" si="42"/>
        <v>163</v>
      </c>
      <c r="D170" s="21">
        <v>11</v>
      </c>
      <c r="E170" s="32" t="s">
        <v>88</v>
      </c>
      <c r="F170" s="35">
        <v>3561265</v>
      </c>
      <c r="G170" s="142">
        <v>2710380</v>
      </c>
      <c r="H170" s="142">
        <v>675916</v>
      </c>
      <c r="I170" s="143">
        <v>174969</v>
      </c>
      <c r="J170" s="99"/>
      <c r="K170" s="94"/>
      <c r="L170" s="34" t="s">
        <v>266</v>
      </c>
      <c r="M170" s="70">
        <v>201672511</v>
      </c>
      <c r="N170" s="33" t="s">
        <v>259</v>
      </c>
    </row>
    <row r="171" spans="1:14" ht="31.5" x14ac:dyDescent="0.25">
      <c r="B171" s="30">
        <f t="shared" si="42"/>
        <v>164</v>
      </c>
      <c r="C171" s="21">
        <f t="shared" si="42"/>
        <v>164</v>
      </c>
      <c r="D171" s="21"/>
      <c r="E171" s="27" t="s">
        <v>348</v>
      </c>
      <c r="F171" s="35">
        <v>51458931.600000001</v>
      </c>
      <c r="G171" s="35">
        <v>33892622</v>
      </c>
      <c r="H171" s="35">
        <v>5504674</v>
      </c>
      <c r="I171" s="35">
        <v>9416970.5999999996</v>
      </c>
      <c r="J171" s="99"/>
      <c r="K171" s="94"/>
      <c r="L171" s="34" t="s">
        <v>267</v>
      </c>
      <c r="M171" s="70">
        <v>205742570</v>
      </c>
      <c r="N171" s="33" t="s">
        <v>259</v>
      </c>
    </row>
    <row r="172" spans="1:14" x14ac:dyDescent="0.25">
      <c r="B172" s="30">
        <f t="shared" si="42"/>
        <v>165</v>
      </c>
      <c r="C172" s="21">
        <f t="shared" ref="C165:C176" si="43">+C171+1</f>
        <v>165</v>
      </c>
      <c r="D172" s="21">
        <v>1</v>
      </c>
      <c r="E172" s="32" t="s">
        <v>90</v>
      </c>
      <c r="F172" s="35">
        <v>3897726</v>
      </c>
      <c r="G172" s="142">
        <v>2506267</v>
      </c>
      <c r="H172" s="142">
        <v>520086</v>
      </c>
      <c r="I172" s="143">
        <v>871373</v>
      </c>
      <c r="J172" s="99"/>
      <c r="K172" s="94"/>
      <c r="L172" s="34" t="s">
        <v>268</v>
      </c>
      <c r="M172" s="70">
        <v>205308341</v>
      </c>
      <c r="N172" s="33" t="s">
        <v>259</v>
      </c>
    </row>
    <row r="173" spans="1:14" x14ac:dyDescent="0.25">
      <c r="B173" s="30">
        <f t="shared" si="42"/>
        <v>166</v>
      </c>
      <c r="C173" s="21">
        <f t="shared" si="43"/>
        <v>166</v>
      </c>
      <c r="D173" s="21">
        <v>2</v>
      </c>
      <c r="E173" s="32" t="s">
        <v>92</v>
      </c>
      <c r="F173" s="35">
        <v>1250176</v>
      </c>
      <c r="G173" s="142">
        <v>811154</v>
      </c>
      <c r="H173" s="142">
        <v>203059</v>
      </c>
      <c r="I173" s="143">
        <v>235963</v>
      </c>
      <c r="J173" s="99"/>
      <c r="K173" s="94"/>
      <c r="L173" s="34" t="s">
        <v>269</v>
      </c>
      <c r="M173" s="70">
        <v>201878285</v>
      </c>
      <c r="N173" s="33" t="s">
        <v>259</v>
      </c>
    </row>
    <row r="174" spans="1:14" x14ac:dyDescent="0.25">
      <c r="B174" s="30">
        <f t="shared" si="42"/>
        <v>167</v>
      </c>
      <c r="C174" s="21">
        <f>C173+1</f>
        <v>167</v>
      </c>
      <c r="D174" s="21">
        <v>3</v>
      </c>
      <c r="E174" s="32" t="s">
        <v>274</v>
      </c>
      <c r="F174" s="35">
        <v>86000000</v>
      </c>
      <c r="G174" s="142">
        <v>0</v>
      </c>
      <c r="H174" s="142">
        <v>0</v>
      </c>
      <c r="I174" s="143">
        <v>86000000</v>
      </c>
      <c r="J174" s="99"/>
      <c r="K174" s="94"/>
      <c r="L174" s="34" t="s">
        <v>270</v>
      </c>
      <c r="M174" s="70">
        <v>201104987</v>
      </c>
      <c r="N174" s="33" t="s">
        <v>259</v>
      </c>
    </row>
    <row r="175" spans="1:14" x14ac:dyDescent="0.25">
      <c r="B175" s="30">
        <f t="shared" si="42"/>
        <v>168</v>
      </c>
      <c r="C175" s="21">
        <f t="shared" si="43"/>
        <v>168</v>
      </c>
      <c r="D175" s="21">
        <v>4</v>
      </c>
      <c r="E175" s="32" t="s">
        <v>349</v>
      </c>
      <c r="F175" s="35">
        <f>+G175+H175+I175</f>
        <v>258748236.5</v>
      </c>
      <c r="G175" s="142">
        <v>9599876.4000000004</v>
      </c>
      <c r="H175" s="142">
        <v>192464.5</v>
      </c>
      <c r="I175" s="143">
        <v>248955895.59999999</v>
      </c>
      <c r="J175" s="99"/>
      <c r="K175" s="94"/>
      <c r="L175" s="34" t="s">
        <v>271</v>
      </c>
      <c r="M175" s="70">
        <v>206099563</v>
      </c>
      <c r="N175" s="33" t="s">
        <v>259</v>
      </c>
    </row>
    <row r="176" spans="1:14" x14ac:dyDescent="0.25">
      <c r="A176" s="1" t="s">
        <v>13</v>
      </c>
      <c r="B176" s="30">
        <f t="shared" si="42"/>
        <v>169</v>
      </c>
      <c r="C176" s="21">
        <f t="shared" si="43"/>
        <v>169</v>
      </c>
      <c r="D176" s="21">
        <v>5</v>
      </c>
      <c r="E176" s="32" t="s">
        <v>350</v>
      </c>
      <c r="F176" s="35"/>
      <c r="G176" s="142"/>
      <c r="H176" s="142"/>
      <c r="I176" s="143"/>
      <c r="J176" s="99"/>
      <c r="K176" s="94"/>
      <c r="L176" s="34" t="s">
        <v>272</v>
      </c>
      <c r="M176" s="70">
        <v>200794202</v>
      </c>
      <c r="N176" s="33" t="s">
        <v>259</v>
      </c>
    </row>
    <row r="177" spans="1:15" ht="16.5" thickBot="1" x14ac:dyDescent="0.3">
      <c r="B177" s="36"/>
      <c r="C177" s="37"/>
      <c r="D177" s="37"/>
      <c r="E177" s="27" t="s">
        <v>351</v>
      </c>
      <c r="F177" s="38">
        <f>+G177+H177+I177</f>
        <v>349896138.5</v>
      </c>
      <c r="G177" s="38">
        <f>SUM(G172:G176)</f>
        <v>12917297.4</v>
      </c>
      <c r="H177" s="38">
        <f>SUM(H172:H176)</f>
        <v>915609.5</v>
      </c>
      <c r="I177" s="38">
        <f>SUM(I172:I176)</f>
        <v>336063231.60000002</v>
      </c>
      <c r="J177" s="101"/>
      <c r="K177" s="39"/>
      <c r="L177" s="29"/>
      <c r="M177" s="28"/>
      <c r="N177" s="27" t="s">
        <v>273</v>
      </c>
    </row>
    <row r="178" spans="1:15" ht="30" customHeight="1" thickBot="1" x14ac:dyDescent="0.3">
      <c r="B178" s="153" t="s">
        <v>275</v>
      </c>
      <c r="C178" s="154"/>
      <c r="D178" s="154"/>
      <c r="E178" s="154"/>
      <c r="F178" s="104">
        <f>+G178+H178+I178-1</f>
        <v>2227160353</v>
      </c>
      <c r="G178" s="104">
        <f>+G5+G7+G10+G81+G132+G154+G159+G177+G171+G136</f>
        <v>1148354547</v>
      </c>
      <c r="H178" s="104">
        <f t="shared" ref="H178:I178" si="44">+H5+H7+H10+H81+H132+H154+H159+H177+H171+H136</f>
        <v>132786528</v>
      </c>
      <c r="I178" s="104">
        <f t="shared" si="44"/>
        <v>946019279.00000012</v>
      </c>
      <c r="J178" s="104">
        <f>+J5+J7+J10+J81+J132+J154+J159+J177</f>
        <v>0</v>
      </c>
      <c r="K178" s="96"/>
      <c r="L178" s="72"/>
      <c r="M178" s="71"/>
      <c r="N178" s="92"/>
      <c r="O178" s="2"/>
    </row>
    <row r="179" spans="1:15" s="79" customFormat="1" ht="16.5" customHeight="1" x14ac:dyDescent="0.25">
      <c r="A179" s="73"/>
      <c r="B179" s="74"/>
      <c r="C179" s="74"/>
      <c r="D179" s="74"/>
      <c r="E179" s="73"/>
      <c r="F179" s="77"/>
      <c r="G179" s="76"/>
      <c r="H179" s="76"/>
      <c r="I179" s="76"/>
      <c r="J179" s="78"/>
      <c r="K179" s="78"/>
      <c r="L179" s="76"/>
      <c r="M179" s="75"/>
      <c r="N179" s="76"/>
    </row>
    <row r="180" spans="1:15" x14ac:dyDescent="0.25">
      <c r="F180" s="146"/>
      <c r="G180" s="145"/>
      <c r="H180" s="145"/>
      <c r="I180" s="145"/>
      <c r="O180" s="2"/>
    </row>
    <row r="181" spans="1:15" s="90" customFormat="1" ht="19.5" x14ac:dyDescent="0.3">
      <c r="A181" s="82"/>
      <c r="B181" s="83"/>
      <c r="C181" s="83"/>
      <c r="D181" s="83"/>
      <c r="E181" s="84"/>
      <c r="F181" s="88"/>
      <c r="G181" s="88"/>
      <c r="H181" s="88"/>
      <c r="I181" s="88"/>
      <c r="J181" s="89"/>
      <c r="K181" s="89"/>
      <c r="L181" s="87"/>
      <c r="M181" s="85"/>
      <c r="N181" s="86"/>
    </row>
    <row r="182" spans="1:15" s="90" customFormat="1" ht="19.5" x14ac:dyDescent="0.3">
      <c r="A182" s="82"/>
      <c r="B182" s="83"/>
      <c r="C182" s="83"/>
      <c r="D182" s="83"/>
      <c r="E182" s="84"/>
      <c r="F182" s="86"/>
      <c r="G182" s="86"/>
      <c r="H182" s="86"/>
      <c r="I182" s="86"/>
      <c r="J182" s="89"/>
      <c r="K182" s="89"/>
      <c r="L182" s="87"/>
      <c r="M182" s="85"/>
      <c r="N182" s="86"/>
    </row>
    <row r="183" spans="1:15" x14ac:dyDescent="0.25">
      <c r="O183" s="2"/>
    </row>
    <row r="184" spans="1:15" x14ac:dyDescent="0.25">
      <c r="O184" s="2"/>
    </row>
    <row r="185" spans="1:15" x14ac:dyDescent="0.25">
      <c r="O185" s="2"/>
    </row>
    <row r="186" spans="1:15" x14ac:dyDescent="0.25">
      <c r="O186" s="2"/>
    </row>
    <row r="187" spans="1:15" x14ac:dyDescent="0.25">
      <c r="O187" s="2"/>
    </row>
    <row r="188" spans="1:15" x14ac:dyDescent="0.25">
      <c r="O188" s="2"/>
    </row>
    <row r="189" spans="1:15" x14ac:dyDescent="0.25">
      <c r="O189" s="2"/>
    </row>
    <row r="190" spans="1:15" x14ac:dyDescent="0.25">
      <c r="O190" s="2"/>
    </row>
    <row r="191" spans="1:15" x14ac:dyDescent="0.25">
      <c r="O191" s="2"/>
    </row>
    <row r="192" spans="1:15" x14ac:dyDescent="0.25">
      <c r="O192" s="2"/>
    </row>
    <row r="193" spans="15:15" x14ac:dyDescent="0.25">
      <c r="O193" s="2"/>
    </row>
    <row r="194" spans="15:15" x14ac:dyDescent="0.25">
      <c r="O194" s="2"/>
    </row>
    <row r="195" spans="15:15" x14ac:dyDescent="0.25">
      <c r="O195" s="2"/>
    </row>
  </sheetData>
  <autoFilter ref="A4:J179" xr:uid="{00000000-0009-0000-0000-000000000000}"/>
  <mergeCells count="2">
    <mergeCell ref="B1:J2"/>
    <mergeCell ref="B178:E178"/>
  </mergeCells>
  <conditionalFormatting sqref="M1:M8 M13 M16:M1048576">
    <cfRule type="duplicateValues" dxfId="13" priority="27"/>
  </conditionalFormatting>
  <conditionalFormatting sqref="L1:L8 L13 L16:L1048576">
    <cfRule type="duplicateValues" dxfId="12" priority="26"/>
  </conditionalFormatting>
  <conditionalFormatting sqref="M10">
    <cfRule type="duplicateValues" dxfId="11" priority="23"/>
  </conditionalFormatting>
  <conditionalFormatting sqref="L10">
    <cfRule type="duplicateValues" dxfId="10" priority="22"/>
  </conditionalFormatting>
  <conditionalFormatting sqref="M9">
    <cfRule type="duplicateValues" dxfId="9" priority="19"/>
  </conditionalFormatting>
  <conditionalFormatting sqref="L9">
    <cfRule type="duplicateValues" dxfId="8" priority="18"/>
  </conditionalFormatting>
  <conditionalFormatting sqref="M11">
    <cfRule type="duplicateValues" dxfId="7" priority="15"/>
  </conditionalFormatting>
  <conditionalFormatting sqref="L11">
    <cfRule type="duplicateValues" dxfId="6" priority="14"/>
  </conditionalFormatting>
  <conditionalFormatting sqref="M12">
    <cfRule type="duplicateValues" dxfId="5" priority="11"/>
  </conditionalFormatting>
  <conditionalFormatting sqref="L12">
    <cfRule type="duplicateValues" dxfId="4" priority="10"/>
  </conditionalFormatting>
  <conditionalFormatting sqref="M14">
    <cfRule type="duplicateValues" dxfId="3" priority="7"/>
  </conditionalFormatting>
  <conditionalFormatting sqref="L14">
    <cfRule type="duplicateValues" dxfId="2" priority="6"/>
  </conditionalFormatting>
  <conditionalFormatting sqref="M15">
    <cfRule type="duplicateValues" dxfId="1" priority="3"/>
  </conditionalFormatting>
  <conditionalFormatting sqref="L15">
    <cfRule type="duplicateValues" dxfId="0" priority="2"/>
  </conditionalFormatting>
  <printOptions horizontalCentered="1"/>
  <pageMargins left="0.25" right="0.25" top="0.23" bottom="0.21" header="0.2" footer="0.2"/>
  <pageSetup paperSize="9" scale="69" fitToHeight="0" orientation="landscape" r:id="rId1"/>
  <rowBreaks count="1" manualBreakCount="1">
    <brk id="136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 yil 2-chorak</vt:lpstr>
      <vt:lpstr>'2024 yil 2-chorak'!Print_Titles</vt:lpstr>
      <vt:lpstr>'2024 yil 2-chorak'!Область_печати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Ибрагимов Нозимжон Ғофурович</dc:creator>
  <cp:lastModifiedBy>Халиков Акмал Холбоевич</cp:lastModifiedBy>
  <dcterms:created xsi:type="dcterms:W3CDTF">2025-12-19T06:32:04Z</dcterms:created>
  <dcterms:modified xsi:type="dcterms:W3CDTF">2025-12-20T11:41:20Z</dcterms:modified>
</cp:coreProperties>
</file>