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1-kv\"/>
    </mc:Choice>
  </mc:AlternateContent>
  <xr:revisionPtr revIDLastSave="0" documentId="13_ncr:1_{43095E84-4231-4E04-9A53-4556FBEA836E}" xr6:coauthVersionLast="46" xr6:coauthVersionMax="46" xr10:uidLastSave="{00000000-0000-0000-0000-000000000000}"/>
  <bookViews>
    <workbookView xWindow="-120" yWindow="-120" windowWidth="29040" windowHeight="15840" xr2:uid="{294B9DB6-D78F-461B-AFA5-2153501C66AE}"/>
  </bookViews>
  <sheets>
    <sheet name="7-ИЛОВ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L27" i="1" s="1"/>
  <c r="K26" i="1"/>
  <c r="K27" i="1" s="1"/>
  <c r="H26" i="1"/>
  <c r="H27" i="1" s="1"/>
  <c r="G25" i="1"/>
  <c r="G24" i="1"/>
  <c r="G23" i="1"/>
  <c r="G22" i="1"/>
  <c r="G21" i="1"/>
  <c r="G20" i="1"/>
  <c r="G19" i="1"/>
  <c r="G18" i="1"/>
  <c r="G17" i="1"/>
  <c r="G16" i="1"/>
  <c r="I15" i="1"/>
  <c r="G15" i="1" s="1"/>
  <c r="G14" i="1"/>
  <c r="J13" i="1"/>
  <c r="G13" i="1"/>
  <c r="M12" i="1"/>
  <c r="M26" i="1" s="1"/>
  <c r="M27" i="1" s="1"/>
  <c r="J12" i="1"/>
  <c r="G12" i="1" s="1"/>
  <c r="I11" i="1"/>
  <c r="I26" i="1" s="1"/>
  <c r="I27" i="1" s="1"/>
  <c r="G11" i="1"/>
  <c r="G10" i="1"/>
  <c r="G26" i="1" l="1"/>
  <c r="G27" i="1" s="1"/>
  <c r="J26" i="1"/>
  <c r="J27" i="1" s="1"/>
</calcChain>
</file>

<file path=xl/sharedStrings.xml><?xml version="1.0" encoding="utf-8"?>
<sst xmlns="http://schemas.openxmlformats.org/spreadsheetml/2006/main" count="84" uniqueCount="44">
  <si>
    <t>8-ИЛОВА</t>
  </si>
  <si>
    <t>Ўзбекистон Республикаси Олий таълим, фан ва инновациялар вазирлиги раҳбариятининг чет-элга ташриф билан борган хизмат сафарлари харажатлари тўғрисидаги
МАЪЛУМОТЛАР</t>
  </si>
  <si>
    <t>01.01.2025-30.06.2025</t>
  </si>
  <si>
    <t>Т/р</t>
  </si>
  <si>
    <t>Хизмат сафарининг қисқача мақсади</t>
  </si>
  <si>
    <t>Хизмат сафари амалга оширилган мамлакат</t>
  </si>
  <si>
    <t>Хизмат сафарининг давомийлик муддати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</si>
  <si>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</si>
  <si>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</si>
  <si>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</si>
  <si>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r>
      <t>Шундан, харажат турлари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(минг сўмда)</t>
    </r>
  </si>
  <si>
    <t>Суткалик харажатлар</t>
  </si>
  <si>
    <r>
      <t xml:space="preserve">Яшаш учун </t>
    </r>
    <r>
      <rPr>
        <i/>
        <sz val="11"/>
        <color rgb="FF000000"/>
        <rFont val="Times New Roman"/>
        <family val="1"/>
        <charset val="204"/>
      </rPr>
      <t>(турар жойни ижараси бўйича) харажатлар</t>
    </r>
  </si>
  <si>
    <t>Транспорт харажат­лари</t>
  </si>
  <si>
    <t>Вакиллик харажат­-лари</t>
  </si>
  <si>
    <t>Кўзда тутил­маган харажат­лар</t>
  </si>
  <si>
    <t>Бошқа харажат­лар</t>
  </si>
  <si>
    <t>2025 йил 1-2 чораги</t>
  </si>
  <si>
    <t>Ўзбекистон-Хитой касбий таълим форумида қатнашиш</t>
  </si>
  <si>
    <t>Хитой</t>
  </si>
  <si>
    <t>MAXKAMOV OTABEK MUXTAROVICH</t>
  </si>
  <si>
    <t>Олий таълим муассасаларини ривожлантириш жамғармаси</t>
  </si>
  <si>
    <t>Вазирлар Маҳкамасининг топшириғи ижросини таъминлаш мақсадида</t>
  </si>
  <si>
    <t>Германия</t>
  </si>
  <si>
    <t>BUZRUKXONOV SARVARXON MUNAVARXONOVICH</t>
  </si>
  <si>
    <t>Бутунжаҳон таълим форумида қатнашиш учун</t>
  </si>
  <si>
    <t>Британия</t>
  </si>
  <si>
    <t>Уҳан ва Урумчи шаҳарларида бўлиб ўтадиган тадбирларда қатнашиш учун</t>
  </si>
  <si>
    <t>SHARIPOV KONGRATBAY AVEZIMBETOVICH</t>
  </si>
  <si>
    <t>ПА топшириғи</t>
  </si>
  <si>
    <t>Эрон</t>
  </si>
  <si>
    <t>DALIYEV SHAXRUX XOJAKBAROVICH</t>
  </si>
  <si>
    <t>Ҳукумат делегацияси ташрифига тайёргарлик кўриш</t>
  </si>
  <si>
    <t>Ҳамкорлик алоқаларини мастаҳкамлаш</t>
  </si>
  <si>
    <t>Венгрия</t>
  </si>
  <si>
    <t>Полша</t>
  </si>
  <si>
    <t>Чехия</t>
  </si>
  <si>
    <t>Франция</t>
  </si>
  <si>
    <t>Грузия</t>
  </si>
  <si>
    <t>Россия</t>
  </si>
  <si>
    <t>Малайзия</t>
  </si>
  <si>
    <t>Иордания</t>
  </si>
  <si>
    <t>Маълумотлар эълон қилинаётган давр бўйича жами:</t>
  </si>
  <si>
    <t>Ҳисобот йилининг ўтган даври бўйича жами: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</si>
</sst>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3" fontId="4" fillId="0" borderId="1" xfId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68409CF4-BDA8-4B66-9ABB-9BAED13CB0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A5AD9-B9AE-4062-BA26-EE4E2F0A1F2E}">
  <dimension ref="A2:M37"/>
  <sheetViews>
    <sheetView tabSelected="1" view="pageBreakPreview" topLeftCell="A4" zoomScale="85" zoomScaleNormal="85" zoomScaleSheetLayoutView="85" workbookViewId="0">
      <pane xSplit="3" ySplit="6" topLeftCell="D10" activePane="bottomRight" state="frozen"/>
      <selection activeCell="A4" sqref="A4"/>
      <selection pane="topRight" activeCell="D4" sqref="D4"/>
      <selection pane="bottomLeft" activeCell="A10" sqref="A10"/>
      <selection pane="bottomRight" activeCell="A32" sqref="A32:M32"/>
    </sheetView>
  </sheetViews>
  <sheetFormatPr defaultRowHeight="15" x14ac:dyDescent="0.25"/>
  <cols>
    <col min="1" max="1" width="6.5703125" style="1" bestFit="1" customWidth="1"/>
    <col min="2" max="2" width="40.28515625" style="1" customWidth="1"/>
    <col min="3" max="4" width="16.7109375" style="1" customWidth="1"/>
    <col min="5" max="5" width="25.140625" style="1" customWidth="1"/>
    <col min="6" max="6" width="27" style="1" customWidth="1"/>
    <col min="7" max="13" width="16.7109375" style="1" customWidth="1"/>
    <col min="14" max="16384" width="9.140625" style="1"/>
  </cols>
  <sheetData>
    <row r="2" spans="1:13" x14ac:dyDescent="0.25">
      <c r="M2" s="1" t="s">
        <v>0</v>
      </c>
    </row>
    <row r="4" spans="1:13" ht="33.75" customHeight="1" x14ac:dyDescent="0.25">
      <c r="A4" s="12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25">
      <c r="L5" s="14" t="s">
        <v>2</v>
      </c>
      <c r="M5" s="14"/>
    </row>
    <row r="6" spans="1:13" ht="17.25" customHeight="1" x14ac:dyDescent="0.25">
      <c r="A6" s="15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7" t="s">
        <v>10</v>
      </c>
      <c r="I6" s="17"/>
      <c r="J6" s="17"/>
      <c r="K6" s="17"/>
      <c r="L6" s="17"/>
      <c r="M6" s="17"/>
    </row>
    <row r="7" spans="1:13" ht="75" x14ac:dyDescent="0.25">
      <c r="A7" s="15"/>
      <c r="B7" s="16"/>
      <c r="C7" s="16"/>
      <c r="D7" s="16"/>
      <c r="E7" s="16"/>
      <c r="F7" s="16"/>
      <c r="G7" s="16"/>
      <c r="H7" s="2" t="s">
        <v>11</v>
      </c>
      <c r="I7" s="2" t="s">
        <v>12</v>
      </c>
      <c r="J7" s="2" t="s">
        <v>13</v>
      </c>
      <c r="K7" s="2" t="s">
        <v>14</v>
      </c>
      <c r="L7" s="2" t="s">
        <v>15</v>
      </c>
      <c r="M7" s="2" t="s">
        <v>16</v>
      </c>
    </row>
    <row r="8" spans="1:13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3">
        <v>13</v>
      </c>
    </row>
    <row r="9" spans="1:13" x14ac:dyDescent="0.25">
      <c r="A9" s="10" t="s">
        <v>17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60" x14ac:dyDescent="0.25">
      <c r="A10" s="4"/>
      <c r="B10" s="4" t="s">
        <v>18</v>
      </c>
      <c r="C10" s="4" t="s">
        <v>19</v>
      </c>
      <c r="D10" s="4">
        <v>6</v>
      </c>
      <c r="E10" s="4" t="s">
        <v>20</v>
      </c>
      <c r="F10" s="4" t="s">
        <v>21</v>
      </c>
      <c r="G10" s="5">
        <f t="shared" ref="G10:G19" si="0">+H10+I10+J10+K10+L10+M10</f>
        <v>25604371.589999996</v>
      </c>
      <c r="H10" s="5">
        <v>3060860.36</v>
      </c>
      <c r="I10" s="5">
        <v>1728553.4</v>
      </c>
      <c r="J10" s="5">
        <v>20814957.829999998</v>
      </c>
      <c r="K10" s="5">
        <v>0</v>
      </c>
      <c r="L10" s="5">
        <v>0</v>
      </c>
      <c r="M10" s="5">
        <v>0</v>
      </c>
    </row>
    <row r="11" spans="1:13" ht="60" x14ac:dyDescent="0.25">
      <c r="A11" s="4"/>
      <c r="B11" s="4" t="s">
        <v>22</v>
      </c>
      <c r="C11" s="4" t="s">
        <v>23</v>
      </c>
      <c r="D11" s="4">
        <v>3</v>
      </c>
      <c r="E11" s="4" t="s">
        <v>24</v>
      </c>
      <c r="F11" s="4" t="s">
        <v>21</v>
      </c>
      <c r="G11" s="5">
        <f t="shared" si="0"/>
        <v>49093226.829999998</v>
      </c>
      <c r="H11" s="5">
        <v>2029272</v>
      </c>
      <c r="I11" s="5">
        <f>1376375.83+3409030</f>
        <v>4785405.83</v>
      </c>
      <c r="J11" s="5">
        <v>40592549</v>
      </c>
      <c r="K11" s="5">
        <v>0</v>
      </c>
      <c r="L11" s="5">
        <v>0</v>
      </c>
      <c r="M11" s="5">
        <v>1686000</v>
      </c>
    </row>
    <row r="12" spans="1:13" ht="60" x14ac:dyDescent="0.25">
      <c r="A12" s="4"/>
      <c r="B12" s="4" t="s">
        <v>25</v>
      </c>
      <c r="C12" s="4" t="s">
        <v>26</v>
      </c>
      <c r="D12" s="4">
        <v>7</v>
      </c>
      <c r="E12" s="4" t="s">
        <v>20</v>
      </c>
      <c r="F12" s="4" t="s">
        <v>21</v>
      </c>
      <c r="G12" s="5">
        <f t="shared" si="0"/>
        <v>71630125.679999992</v>
      </c>
      <c r="H12" s="5">
        <v>4186677.81</v>
      </c>
      <c r="I12" s="5">
        <v>12875551.18</v>
      </c>
      <c r="J12" s="5">
        <f>46699814+317251.36</f>
        <v>47017065.359999999</v>
      </c>
      <c r="K12" s="5">
        <v>0</v>
      </c>
      <c r="L12" s="5">
        <v>0</v>
      </c>
      <c r="M12" s="5">
        <f>3992000+1326214.71+2232616.62</f>
        <v>7550831.3300000001</v>
      </c>
    </row>
    <row r="13" spans="1:13" ht="60" x14ac:dyDescent="0.25">
      <c r="A13" s="4"/>
      <c r="B13" s="4" t="s">
        <v>27</v>
      </c>
      <c r="C13" s="4" t="s">
        <v>19</v>
      </c>
      <c r="D13" s="4">
        <v>5</v>
      </c>
      <c r="E13" s="4" t="s">
        <v>28</v>
      </c>
      <c r="F13" s="4" t="s">
        <v>21</v>
      </c>
      <c r="G13" s="5">
        <f t="shared" si="0"/>
        <v>70106494</v>
      </c>
      <c r="H13" s="5">
        <v>2712591</v>
      </c>
      <c r="I13" s="5">
        <v>2151144</v>
      </c>
      <c r="J13" s="5">
        <f>10652598+54590161</f>
        <v>65242759</v>
      </c>
      <c r="K13" s="5">
        <v>0</v>
      </c>
      <c r="L13" s="5">
        <v>0</v>
      </c>
      <c r="M13" s="5">
        <v>0</v>
      </c>
    </row>
    <row r="14" spans="1:13" ht="60" x14ac:dyDescent="0.25">
      <c r="A14" s="4"/>
      <c r="B14" s="4" t="s">
        <v>29</v>
      </c>
      <c r="C14" s="4" t="s">
        <v>30</v>
      </c>
      <c r="D14" s="4">
        <v>4</v>
      </c>
      <c r="E14" s="4" t="s">
        <v>31</v>
      </c>
      <c r="F14" s="4" t="s">
        <v>21</v>
      </c>
      <c r="G14" s="5">
        <f t="shared" si="0"/>
        <v>32312774.649999999</v>
      </c>
      <c r="H14" s="5">
        <v>2078534.15</v>
      </c>
      <c r="I14" s="5">
        <v>4105427.5</v>
      </c>
      <c r="J14" s="5">
        <v>26128813</v>
      </c>
      <c r="K14" s="5">
        <v>0</v>
      </c>
      <c r="L14" s="5">
        <v>0</v>
      </c>
      <c r="M14" s="5">
        <v>0</v>
      </c>
    </row>
    <row r="15" spans="1:13" ht="60" x14ac:dyDescent="0.25">
      <c r="A15" s="4"/>
      <c r="B15" s="4" t="s">
        <v>32</v>
      </c>
      <c r="C15" s="4" t="s">
        <v>19</v>
      </c>
      <c r="D15" s="4">
        <v>5</v>
      </c>
      <c r="E15" s="4" t="s">
        <v>20</v>
      </c>
      <c r="F15" s="4" t="s">
        <v>21</v>
      </c>
      <c r="G15" s="5">
        <f t="shared" si="0"/>
        <v>23716245.759999998</v>
      </c>
      <c r="H15" s="5">
        <v>2601592.96</v>
      </c>
      <c r="I15" s="5">
        <f>3722796+2091856.8</f>
        <v>5814652.7999999998</v>
      </c>
      <c r="J15" s="5">
        <v>15300000</v>
      </c>
      <c r="K15" s="5">
        <v>0</v>
      </c>
      <c r="L15" s="5">
        <v>0</v>
      </c>
      <c r="M15" s="5">
        <v>0</v>
      </c>
    </row>
    <row r="16" spans="1:13" ht="60" x14ac:dyDescent="0.25">
      <c r="A16" s="4"/>
      <c r="B16" s="4" t="s">
        <v>33</v>
      </c>
      <c r="C16" s="4" t="s">
        <v>34</v>
      </c>
      <c r="D16" s="4">
        <v>4</v>
      </c>
      <c r="E16" s="4" t="s">
        <v>31</v>
      </c>
      <c r="F16" s="4" t="s">
        <v>21</v>
      </c>
      <c r="G16" s="5">
        <f t="shared" si="0"/>
        <v>50054580.039999999</v>
      </c>
      <c r="H16" s="5">
        <v>2031026.04</v>
      </c>
      <c r="I16" s="5">
        <v>0</v>
      </c>
      <c r="J16" s="5">
        <v>48023554</v>
      </c>
      <c r="K16" s="5">
        <v>0</v>
      </c>
      <c r="L16" s="5">
        <v>0</v>
      </c>
      <c r="M16" s="5">
        <v>0</v>
      </c>
    </row>
    <row r="17" spans="1:13" ht="60" x14ac:dyDescent="0.25">
      <c r="A17" s="4"/>
      <c r="B17" s="4" t="s">
        <v>33</v>
      </c>
      <c r="C17" s="4" t="s">
        <v>35</v>
      </c>
      <c r="D17" s="4">
        <v>4</v>
      </c>
      <c r="E17" s="4" t="s">
        <v>24</v>
      </c>
      <c r="F17" s="4" t="s">
        <v>21</v>
      </c>
      <c r="G17" s="5">
        <f t="shared" si="0"/>
        <v>44227188.020899996</v>
      </c>
      <c r="H17" s="5">
        <v>2960534.4125000001</v>
      </c>
      <c r="I17" s="5">
        <v>10708140.6084</v>
      </c>
      <c r="J17" s="5">
        <v>30558513</v>
      </c>
      <c r="K17" s="5">
        <v>0</v>
      </c>
      <c r="L17" s="5">
        <v>0</v>
      </c>
      <c r="M17" s="5">
        <v>0</v>
      </c>
    </row>
    <row r="18" spans="1:13" ht="60" x14ac:dyDescent="0.25">
      <c r="A18" s="4"/>
      <c r="B18" s="4" t="s">
        <v>33</v>
      </c>
      <c r="C18" s="4" t="s">
        <v>30</v>
      </c>
      <c r="D18" s="4">
        <v>4</v>
      </c>
      <c r="E18" s="4" t="s">
        <v>31</v>
      </c>
      <c r="F18" s="4" t="s">
        <v>21</v>
      </c>
      <c r="G18" s="5">
        <f t="shared" si="0"/>
        <v>19209717.23</v>
      </c>
      <c r="H18" s="5">
        <v>2087273.23</v>
      </c>
      <c r="I18" s="5">
        <v>0</v>
      </c>
      <c r="J18" s="5">
        <v>17122444</v>
      </c>
      <c r="K18" s="5">
        <v>0</v>
      </c>
      <c r="L18" s="5">
        <v>0</v>
      </c>
      <c r="M18" s="5">
        <v>0</v>
      </c>
    </row>
    <row r="19" spans="1:13" ht="60" x14ac:dyDescent="0.25">
      <c r="A19" s="4"/>
      <c r="B19" s="4" t="s">
        <v>33</v>
      </c>
      <c r="C19" s="4" t="s">
        <v>36</v>
      </c>
      <c r="D19" s="4">
        <v>3</v>
      </c>
      <c r="E19" s="4" t="s">
        <v>24</v>
      </c>
      <c r="F19" s="4" t="s">
        <v>21</v>
      </c>
      <c r="G19" s="5">
        <f t="shared" si="0"/>
        <v>41788818.532399997</v>
      </c>
      <c r="H19" s="5">
        <v>1697516.7825</v>
      </c>
      <c r="I19" s="5">
        <v>7480179.7499000011</v>
      </c>
      <c r="J19" s="5">
        <v>31981122</v>
      </c>
      <c r="K19" s="5">
        <v>0</v>
      </c>
      <c r="L19" s="5">
        <v>0</v>
      </c>
      <c r="M19" s="5">
        <v>630000</v>
      </c>
    </row>
    <row r="20" spans="1:13" ht="60" x14ac:dyDescent="0.25">
      <c r="A20" s="4">
        <v>1</v>
      </c>
      <c r="B20" s="4" t="s">
        <v>33</v>
      </c>
      <c r="C20" s="4" t="s">
        <v>37</v>
      </c>
      <c r="D20" s="4">
        <v>5</v>
      </c>
      <c r="E20" s="4" t="s">
        <v>28</v>
      </c>
      <c r="F20" s="4" t="s">
        <v>21</v>
      </c>
      <c r="G20" s="5">
        <f>+H20+I20+J20+K20+L20+M20</f>
        <v>95201800</v>
      </c>
      <c r="H20" s="5">
        <v>2790366</v>
      </c>
      <c r="I20" s="5">
        <v>52535894</v>
      </c>
      <c r="J20" s="5">
        <v>39875540</v>
      </c>
      <c r="K20" s="5">
        <v>0</v>
      </c>
      <c r="L20" s="5">
        <v>0</v>
      </c>
      <c r="M20" s="5">
        <v>0</v>
      </c>
    </row>
    <row r="21" spans="1:13" ht="60" x14ac:dyDescent="0.25">
      <c r="A21" s="4">
        <v>2</v>
      </c>
      <c r="B21" s="4" t="s">
        <v>33</v>
      </c>
      <c r="C21" s="4" t="s">
        <v>38</v>
      </c>
      <c r="D21" s="4">
        <v>2</v>
      </c>
      <c r="E21" s="4" t="s">
        <v>31</v>
      </c>
      <c r="F21" s="4" t="s">
        <v>21</v>
      </c>
      <c r="G21" s="5">
        <f t="shared" ref="G21:G25" si="1">+H21+I21+J21+K21+L21+M21</f>
        <v>25107511.509999998</v>
      </c>
      <c r="H21" s="5">
        <v>530675.55000000005</v>
      </c>
      <c r="I21" s="5">
        <v>3892758.96</v>
      </c>
      <c r="J21" s="5">
        <v>20684077</v>
      </c>
      <c r="K21" s="5">
        <v>0</v>
      </c>
      <c r="L21" s="5">
        <v>0</v>
      </c>
      <c r="M21" s="5">
        <v>0</v>
      </c>
    </row>
    <row r="22" spans="1:13" ht="60" x14ac:dyDescent="0.25">
      <c r="A22" s="4">
        <v>3</v>
      </c>
      <c r="B22" s="4" t="s">
        <v>33</v>
      </c>
      <c r="C22" s="4" t="s">
        <v>39</v>
      </c>
      <c r="D22" s="4">
        <v>3</v>
      </c>
      <c r="E22" s="4" t="s">
        <v>31</v>
      </c>
      <c r="F22" s="4" t="s">
        <v>21</v>
      </c>
      <c r="G22" s="5">
        <f t="shared" si="1"/>
        <v>35291333</v>
      </c>
      <c r="H22" s="5">
        <v>1564559</v>
      </c>
      <c r="I22" s="5">
        <v>6276175</v>
      </c>
      <c r="J22" s="5">
        <v>27027783</v>
      </c>
      <c r="K22" s="5">
        <v>0</v>
      </c>
      <c r="L22" s="5">
        <v>0</v>
      </c>
      <c r="M22" s="5">
        <v>422816</v>
      </c>
    </row>
    <row r="23" spans="1:13" ht="60" x14ac:dyDescent="0.25">
      <c r="A23" s="4">
        <v>4</v>
      </c>
      <c r="B23" s="4" t="s">
        <v>33</v>
      </c>
      <c r="C23" s="4" t="s">
        <v>40</v>
      </c>
      <c r="D23" s="4">
        <v>4</v>
      </c>
      <c r="E23" s="4" t="s">
        <v>28</v>
      </c>
      <c r="F23" s="4" t="s">
        <v>21</v>
      </c>
      <c r="G23" s="5">
        <f t="shared" si="1"/>
        <v>36744758.140000001</v>
      </c>
      <c r="H23" s="5">
        <v>1813981.4</v>
      </c>
      <c r="I23" s="5">
        <v>4548082.74</v>
      </c>
      <c r="J23" s="5">
        <v>30382694</v>
      </c>
      <c r="K23" s="5">
        <v>0</v>
      </c>
      <c r="L23" s="5">
        <v>0</v>
      </c>
      <c r="M23" s="5">
        <v>0</v>
      </c>
    </row>
    <row r="24" spans="1:13" ht="60" x14ac:dyDescent="0.25">
      <c r="A24" s="4">
        <v>5</v>
      </c>
      <c r="B24" s="4" t="s">
        <v>33</v>
      </c>
      <c r="C24" s="4" t="s">
        <v>41</v>
      </c>
      <c r="D24" s="4">
        <v>3</v>
      </c>
      <c r="E24" s="4" t="s">
        <v>20</v>
      </c>
      <c r="F24" s="4" t="s">
        <v>21</v>
      </c>
      <c r="G24" s="5">
        <f t="shared" si="1"/>
        <v>27747368.809999999</v>
      </c>
      <c r="H24" s="5">
        <v>1789630.92</v>
      </c>
      <c r="I24" s="5">
        <v>4350915.4400000004</v>
      </c>
      <c r="J24" s="5">
        <v>21606822.449999999</v>
      </c>
      <c r="K24" s="5">
        <v>0</v>
      </c>
      <c r="L24" s="5">
        <v>0</v>
      </c>
      <c r="M24" s="5">
        <v>0</v>
      </c>
    </row>
    <row r="25" spans="1:13" ht="60" x14ac:dyDescent="0.25">
      <c r="A25" s="4">
        <v>6</v>
      </c>
      <c r="B25" s="4" t="s">
        <v>33</v>
      </c>
      <c r="C25" s="4" t="s">
        <v>40</v>
      </c>
      <c r="D25" s="4">
        <v>5</v>
      </c>
      <c r="E25" s="4" t="s">
        <v>20</v>
      </c>
      <c r="F25" s="4" t="s">
        <v>21</v>
      </c>
      <c r="G25" s="5">
        <f t="shared" si="1"/>
        <v>19725588.879999999</v>
      </c>
      <c r="H25" s="5">
        <v>2607246.08</v>
      </c>
      <c r="I25" s="5">
        <v>8194692.7999999998</v>
      </c>
      <c r="J25" s="5">
        <v>8923650</v>
      </c>
      <c r="K25" s="5">
        <v>0</v>
      </c>
      <c r="L25" s="5">
        <v>0</v>
      </c>
      <c r="M25" s="5">
        <v>0</v>
      </c>
    </row>
    <row r="26" spans="1:13" x14ac:dyDescent="0.25">
      <c r="A26" s="11" t="s">
        <v>42</v>
      </c>
      <c r="B26" s="11"/>
      <c r="C26" s="11"/>
      <c r="D26" s="11"/>
      <c r="E26" s="11"/>
      <c r="F26" s="11"/>
      <c r="G26" s="6">
        <f>SUM(G10:G25)</f>
        <v>667561902.67330003</v>
      </c>
      <c r="H26" s="6">
        <f t="shared" ref="H26:M26" si="2">SUM(H10:H25)</f>
        <v>36542337.695</v>
      </c>
      <c r="I26" s="6">
        <f t="shared" si="2"/>
        <v>129447574.00829999</v>
      </c>
      <c r="J26" s="6">
        <f t="shared" si="2"/>
        <v>491282343.63999999</v>
      </c>
      <c r="K26" s="6">
        <f t="shared" si="2"/>
        <v>0</v>
      </c>
      <c r="L26" s="6">
        <f t="shared" si="2"/>
        <v>0</v>
      </c>
      <c r="M26" s="6">
        <f t="shared" si="2"/>
        <v>10289647.33</v>
      </c>
    </row>
    <row r="27" spans="1:13" x14ac:dyDescent="0.25">
      <c r="A27" s="11" t="s">
        <v>43</v>
      </c>
      <c r="B27" s="11"/>
      <c r="C27" s="11"/>
      <c r="D27" s="11"/>
      <c r="E27" s="11"/>
      <c r="F27" s="11"/>
      <c r="G27" s="6">
        <f>+G26</f>
        <v>667561902.67330003</v>
      </c>
      <c r="H27" s="6">
        <f t="shared" ref="H27:M27" si="3">+H26</f>
        <v>36542337.695</v>
      </c>
      <c r="I27" s="6">
        <f t="shared" si="3"/>
        <v>129447574.00829999</v>
      </c>
      <c r="J27" s="6">
        <f t="shared" si="3"/>
        <v>491282343.63999999</v>
      </c>
      <c r="K27" s="6">
        <f t="shared" si="3"/>
        <v>0</v>
      </c>
      <c r="L27" s="6">
        <f t="shared" si="3"/>
        <v>0</v>
      </c>
      <c r="M27" s="6">
        <f t="shared" si="3"/>
        <v>10289647.33</v>
      </c>
    </row>
    <row r="30" spans="1:13" ht="33" customHeight="1" x14ac:dyDescent="0.25"/>
    <row r="31" spans="1:13" x14ac:dyDescent="0.25">
      <c r="A31" s="7"/>
    </row>
    <row r="32" spans="1:13" ht="50.2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36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ht="36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36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36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</sheetData>
  <mergeCells count="19">
    <mergeCell ref="A4:M4"/>
    <mergeCell ref="L5:M5"/>
    <mergeCell ref="A6:A7"/>
    <mergeCell ref="B6:B7"/>
    <mergeCell ref="C6:C7"/>
    <mergeCell ref="D6:D7"/>
    <mergeCell ref="E6:E7"/>
    <mergeCell ref="F6:F7"/>
    <mergeCell ref="G6:G7"/>
    <mergeCell ref="H6:M6"/>
    <mergeCell ref="A35:M35"/>
    <mergeCell ref="A36:M36"/>
    <mergeCell ref="A37:M37"/>
    <mergeCell ref="A9:M9"/>
    <mergeCell ref="A26:F26"/>
    <mergeCell ref="A27:F27"/>
    <mergeCell ref="A32:M32"/>
    <mergeCell ref="A33:M33"/>
    <mergeCell ref="A34:M34"/>
  </mergeCells>
  <pageMargins left="0.11811023622047245" right="0.11811023622047245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2025-07-09T09:31:47Z</dcterms:created>
  <dcterms:modified xsi:type="dcterms:W3CDTF">2025-07-09T09:37:09Z</dcterms:modified>
</cp:coreProperties>
</file>