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8_{00EDF206-2E52-4026-999F-F28E62EDBEEE}" xr6:coauthVersionLast="47" xr6:coauthVersionMax="47" xr10:uidLastSave="{00000000-0000-0000-0000-000000000000}"/>
  <bookViews>
    <workbookView xWindow="1815" yWindow="225" windowWidth="11025" windowHeight="14745" activeTab="5" xr2:uid="{00000000-000D-0000-FFFF-FFFF00000000}"/>
  </bookViews>
  <sheets>
    <sheet name="2-Форма" sheetId="1" r:id="rId1"/>
    <sheet name="shartnoma" sheetId="2" r:id="rId2"/>
    <sheet name="Баланс" sheetId="3" r:id="rId3"/>
    <sheet name="ДЕБИТОРСКАЯ" sheetId="4" r:id="rId4"/>
    <sheet name="КРЕДИТОРСКАЯ" sheetId="5" r:id="rId5"/>
    <sheet name="xizmat safari" sheetId="6" r:id="rId6"/>
  </sheets>
  <definedNames>
    <definedName name="_xlnm._FilterDatabase" localSheetId="1" hidden="1">shartnoma!$A$7:$K$33</definedName>
    <definedName name="ChapterCode">ДЕБИТОРСКАЯ!$C$6</definedName>
    <definedName name="FinancingLevel" localSheetId="3">ДЕБИТОРСКАЯ!$C$8</definedName>
    <definedName name="FinancingLevel" localSheetId="4">ДЕБИТОРСКАЯ!$C$8</definedName>
    <definedName name="FinancingLevel">'2-Форма'!$E$9</definedName>
    <definedName name="FunctionalItem">'2-Форма'!$B$6</definedName>
    <definedName name="HeaderOrganization">'2-Форма'!$E$8</definedName>
    <definedName name="hisobraqam">shartnoma!$A$3</definedName>
    <definedName name="ImportRow" localSheetId="1">shartnoma!#REF!</definedName>
    <definedName name="ImportRow" localSheetId="2">Баланс!$A$10:$E$10</definedName>
    <definedName name="ImportRow">'2-Форма'!#REF!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Total">'2-Форма'!#REF!</definedName>
    <definedName name="OnDate" localSheetId="1">shartnoma!$A$4</definedName>
    <definedName name="OnDate" localSheetId="2">Баланс!$A$3</definedName>
    <definedName name="OnDate" localSheetId="3">ДЕБИТОРСКАЯ!$C$3</definedName>
    <definedName name="OnDate" localSheetId="4">ДЕБИТОРСКАЯ!$C$3</definedName>
    <definedName name="OnDate">'2-Форма'!$A$3</definedName>
    <definedName name="Organization" localSheetId="2">Баланс!$B$4</definedName>
    <definedName name="Organization" localSheetId="3">ДЕБИТОРСКАЯ!$C$5</definedName>
    <definedName name="Organization" localSheetId="4">ДЕБИТОРСКАЯ!$C$5</definedName>
    <definedName name="Organization">'2-Форма'!$E$5</definedName>
    <definedName name="Period" localSheetId="2">Баланс!$B$5</definedName>
    <definedName name="Period" localSheetId="3">ДЕБИТОРСКАЯ!$C$7</definedName>
    <definedName name="Period" localSheetId="4">ДЕБИТОРСКАЯ!$C$7</definedName>
    <definedName name="Period">'2-Форма'!$E$7</definedName>
    <definedName name="_xlnm.Print_Area" localSheetId="2">Баланс!$A$1:$E$145</definedName>
    <definedName name="SettlementCode">'2-Форма'!$E$11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I6" i="6"/>
  <c r="G7" i="6"/>
  <c r="I7" i="6"/>
  <c r="G8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G24" i="6"/>
  <c r="I24" i="6" s="1"/>
  <c r="I25" i="6"/>
  <c r="G26" i="6"/>
  <c r="I26" i="6"/>
  <c r="G27" i="6"/>
  <c r="I27" i="6"/>
  <c r="G28" i="6"/>
  <c r="I28" i="6"/>
  <c r="G29" i="6"/>
  <c r="I29" i="6"/>
  <c r="G30" i="6"/>
  <c r="I30" i="6"/>
  <c r="G31" i="6"/>
  <c r="I31" i="6"/>
  <c r="G32" i="6"/>
  <c r="H32" i="6"/>
  <c r="I32" i="6" s="1"/>
  <c r="G33" i="6"/>
  <c r="I33" i="6" s="1"/>
  <c r="G34" i="6"/>
  <c r="I34" i="6" s="1"/>
  <c r="I35" i="6"/>
  <c r="G36" i="6"/>
  <c r="I36" i="6"/>
  <c r="G37" i="6"/>
  <c r="I37" i="6"/>
  <c r="F38" i="6"/>
  <c r="G38" i="6"/>
  <c r="I33" i="2"/>
  <c r="I38" i="6" l="1"/>
  <c r="H38" i="6"/>
</calcChain>
</file>

<file path=xl/sharedStrings.xml><?xml version="1.0" encoding="utf-8"?>
<sst xmlns="http://schemas.openxmlformats.org/spreadsheetml/2006/main" count="1020" uniqueCount="529">
  <si>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</si>
  <si>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</si>
  <si>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01.10.2023</t>
  </si>
  <si>
    <t>Наименование организации:</t>
  </si>
  <si>
    <t>УзР Вазирлар Махкамаси хузуридаги Дин ишлари буйича кумита</t>
  </si>
  <si>
    <t xml:space="preserve">          </t>
  </si>
  <si>
    <t>Раздел   0851   подраздел   000   глава   230</t>
  </si>
  <si>
    <t xml:space="preserve">Отчетный период: </t>
  </si>
  <si>
    <t>1 октября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</si>
  <si>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</si>
  <si>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</si>
  <si>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</si>
  <si>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</si>
  <si>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100010860262667085100023001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</si>
  <si>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</si>
  <si>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</si>
  <si>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</si>
  <si>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</si>
  <si>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</si>
  <si>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</si>
  <si>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</si>
  <si>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</si>
  <si>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</si>
  <si>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</si>
  <si>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</si>
  <si>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</si>
  <si>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</si>
  <si>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</si>
  <si>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</si>
  <si>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</si>
  <si>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</si>
  <si>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</si>
  <si>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</si>
  <si>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</si>
  <si>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</si>
  <si>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</si>
  <si>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</si>
  <si>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</si>
  <si>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</si>
  <si>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</si>
  <si>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</si>
  <si>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</si>
  <si>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</si>
  <si>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</si>
  <si>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</si>
  <si>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</si>
  <si>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</si>
  <si>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</si>
  <si>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</si>
  <si>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</si>
  <si>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</si>
  <si>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</si>
  <si>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</si>
  <si>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</si>
  <si>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</si>
  <si>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</si>
  <si>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</si>
  <si>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</si>
  <si>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</si>
  <si>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</si>
  <si>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</si>
  <si>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Связанные с зарубежными поездками</t>
  </si>
  <si>
    <t>14</t>
  </si>
  <si>
    <t>Коммунальные услуги</t>
  </si>
  <si>
    <t>15</t>
  </si>
  <si>
    <t>Электроэнергия</t>
  </si>
  <si>
    <t>16</t>
  </si>
  <si>
    <t>23</t>
  </si>
  <si>
    <t>Горячая вода и тепловая энергия</t>
  </si>
  <si>
    <t>17</t>
  </si>
  <si>
    <t>24</t>
  </si>
  <si>
    <t>Холодная вода и канализация</t>
  </si>
  <si>
    <t>18</t>
  </si>
  <si>
    <t>30</t>
  </si>
  <si>
    <t>Содержание и текущий ремонт</t>
  </si>
  <si>
    <t>19</t>
  </si>
  <si>
    <t>34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</si>
  <si>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</si>
  <si>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</si>
  <si>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</si>
  <si>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</si>
  <si>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22</t>
  </si>
  <si>
    <t>920</t>
  </si>
  <si>
    <t>Компьютерное оборудование, вычислительная и аудио-видео техника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</si>
  <si>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</si>
  <si>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</si>
  <si>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</si>
  <si>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</si>
  <si>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25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</si>
  <si>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</si>
  <si>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</si>
  <si>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</si>
  <si>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</si>
  <si>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</si>
  <si>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</si>
  <si>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</si>
  <si>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</si>
  <si>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</si>
  <si>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</si>
  <si>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</si>
  <si>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</si>
  <si>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91</t>
  </si>
  <si>
    <t>Расходы на обучение</t>
  </si>
  <si>
    <t>31</t>
  </si>
  <si>
    <t>92</t>
  </si>
  <si>
    <t>Телефонные, телекоммуникационные и информационные услуги</t>
  </si>
  <si>
    <t>32</t>
  </si>
  <si>
    <t>Телефонные, телеграфные и почтовые услуги</t>
  </si>
  <si>
    <t>33</t>
  </si>
  <si>
    <t>200</t>
  </si>
  <si>
    <t>Информационные и коммуникационные услуги</t>
  </si>
  <si>
    <t>93</t>
  </si>
  <si>
    <t xml:space="preserve">Услуги по охране объектов </t>
  </si>
  <si>
    <t>35</t>
  </si>
  <si>
    <t>99</t>
  </si>
  <si>
    <t>Прочие расходы на приобретение товаров и услуг</t>
  </si>
  <si>
    <t>36</t>
  </si>
  <si>
    <t>990</t>
  </si>
  <si>
    <t>37</t>
  </si>
  <si>
    <t>43</t>
  </si>
  <si>
    <t>РАСХОДЫ ПО ОСНОВНЫМ СРЕДСТВАМ</t>
  </si>
  <si>
    <t>38</t>
  </si>
  <si>
    <t>Приобретение основных средств</t>
  </si>
  <si>
    <t>39</t>
  </si>
  <si>
    <t>54</t>
  </si>
  <si>
    <t>40</t>
  </si>
  <si>
    <t>Прочие машины и оборудование</t>
  </si>
  <si>
    <t>910</t>
  </si>
  <si>
    <t>Мебель и офисное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</si>
  <si>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</si>
  <si>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44</t>
  </si>
  <si>
    <t>Прочая техника</t>
  </si>
  <si>
    <t>45</t>
  </si>
  <si>
    <t>48</t>
  </si>
  <si>
    <t>ДРУГИЕ РАСХОДЫ</t>
  </si>
  <si>
    <t>46</t>
  </si>
  <si>
    <t>Различные прочие расходы</t>
  </si>
  <si>
    <t>Текущие</t>
  </si>
  <si>
    <t>49</t>
  </si>
  <si>
    <t>190</t>
  </si>
  <si>
    <t>Прочие расходы</t>
  </si>
  <si>
    <t>IV-группа "Другие расходы"</t>
  </si>
  <si>
    <t>51</t>
  </si>
  <si>
    <t>ВСЕГО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</si>
  <si>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</si>
  <si>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</si>
  <si>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</si>
  <si>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</si>
  <si>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Всего</t>
  </si>
  <si>
    <t>Утвержден</t>
  </si>
  <si>
    <t>44252110</t>
  </si>
  <si>
    <t>139739</t>
  </si>
  <si>
    <t>YATT QODIROV ABDUVAQQOS ABDURAHMON O?G?LI-20218000705590497001-00491</t>
  </si>
  <si>
    <t>50311016600030</t>
  </si>
  <si>
    <t>164642</t>
  </si>
  <si>
    <t>44354990</t>
  </si>
  <si>
    <t>139993</t>
  </si>
  <si>
    <t>ООО PIONER BUSINESS SHOP-20208000705160211001-01046</t>
  </si>
  <si>
    <t>307006864</t>
  </si>
  <si>
    <t>165563</t>
  </si>
  <si>
    <t>44299990</t>
  </si>
  <si>
    <t>1466188</t>
  </si>
  <si>
    <t>ЯККА ТАРТИБДАГИ ТАДБИРКОР-20218000405651501001-01183</t>
  </si>
  <si>
    <t>31311640190012</t>
  </si>
  <si>
    <t>167070</t>
  </si>
  <si>
    <t>1464579</t>
  </si>
  <si>
    <t>&amp;#1170;олиб- фориш хусусий корхонаси -20208000904556445001-01125</t>
  </si>
  <si>
    <t>300062990</t>
  </si>
  <si>
    <t>166410</t>
  </si>
  <si>
    <t>44252120</t>
  </si>
  <si>
    <t>1490106</t>
  </si>
  <si>
    <t>ООО DESKFORM-20214000004331983001-00974</t>
  </si>
  <si>
    <t>205040829</t>
  </si>
  <si>
    <t>175692</t>
  </si>
  <si>
    <t>1488669</t>
  </si>
  <si>
    <t>JASURBEK NEW BUSINESS MCHJ-20208000705558773001-00869</t>
  </si>
  <si>
    <t>309780091</t>
  </si>
  <si>
    <t>175045</t>
  </si>
  <si>
    <t>44234920</t>
  </si>
  <si>
    <t>1503016</t>
  </si>
  <si>
    <t>ООО TERROBAYT SERVIS GROUP-20208000805258950001-00454</t>
  </si>
  <si>
    <t>307600750</t>
  </si>
  <si>
    <t>180103</t>
  </si>
  <si>
    <t>1495949</t>
  </si>
  <si>
    <t>YaTT Sobirov Doniyorbek Ulug`bek o`g`li-20218000905466552001-01114</t>
  </si>
  <si>
    <t>32205941230045</t>
  </si>
  <si>
    <t>177969</t>
  </si>
  <si>
    <t>1495858</t>
  </si>
  <si>
    <t>CLEVER MERCHANT MCHJ-20208000105616608001-00876</t>
  </si>
  <si>
    <t>310251846</t>
  </si>
  <si>
    <t>177957</t>
  </si>
  <si>
    <t>1495913</t>
  </si>
  <si>
    <t>177956</t>
  </si>
  <si>
    <t>142672</t>
  </si>
  <si>
    <t>ООО MAX KANS-20208000200843297001-01042</t>
  </si>
  <si>
    <t>305295610</t>
  </si>
  <si>
    <t>182841</t>
  </si>
  <si>
    <t>142658</t>
  </si>
  <si>
    <t>ООО MY OFFICE STATIONERY-20208000705165562001-01133</t>
  </si>
  <si>
    <t>307048170</t>
  </si>
  <si>
    <t>182805</t>
  </si>
  <si>
    <t>1517704</t>
  </si>
  <si>
    <t>"Даврон-Дерман" КТХКК-20208000304847086001-00401</t>
  </si>
  <si>
    <t>301596183</t>
  </si>
  <si>
    <t>185779</t>
  </si>
  <si>
    <t>1560631</t>
  </si>
  <si>
    <t>ELEKTRON BUSINESS 1 MCHJ-20208000305655954001-00401</t>
  </si>
  <si>
    <t>310528000</t>
  </si>
  <si>
    <t>196286</t>
  </si>
  <si>
    <t>44293000</t>
  </si>
  <si>
    <t>16413-T, д/с №2</t>
  </si>
  <si>
    <t>Тошкент шахар ИИББ хузуридаги Куриклаш бошкармаси-21596000300447995001-00014</t>
  </si>
  <si>
    <t>202628856</t>
  </si>
  <si>
    <t>64662</t>
  </si>
  <si>
    <t>44234100</t>
  </si>
  <si>
    <t>ЧП Холмуродов Ш.С-20218000400240535001-00440</t>
  </si>
  <si>
    <t>31711716610013</t>
  </si>
  <si>
    <t>206858</t>
  </si>
  <si>
    <t>44221000</t>
  </si>
  <si>
    <t>7539, Д/С №1</t>
  </si>
  <si>
    <t>Худудий электр тармоклари АЖ-22636000105063172803-00440</t>
  </si>
  <si>
    <t>306350099</t>
  </si>
  <si>
    <t>8366</t>
  </si>
  <si>
    <t>1679119</t>
  </si>
  <si>
    <t>BB Toryus BB-20208000905615165001-00818</t>
  </si>
  <si>
    <t>310223943</t>
  </si>
  <si>
    <t>240229</t>
  </si>
  <si>
    <t>1679112</t>
  </si>
  <si>
    <t>ЛЫСЕНКОВ АЛЕКСАНДР ВЛАДИМИРОВИЧ-20218000904063144001-00077</t>
  </si>
  <si>
    <t>32809781240091</t>
  </si>
  <si>
    <t>240217</t>
  </si>
  <si>
    <t>9</t>
  </si>
  <si>
    <t>106</t>
  </si>
  <si>
    <t>244976</t>
  </si>
  <si>
    <t>7</t>
  </si>
  <si>
    <t>1698293</t>
  </si>
  <si>
    <t>248270</t>
  </si>
  <si>
    <t>6</t>
  </si>
  <si>
    <t>5 Д/С №1</t>
  </si>
  <si>
    <t>Ўзбекистон Республикаси Молия вазирлиги ?азначилиги-23402000300100001010-00014</t>
  </si>
  <si>
    <t>201122919</t>
  </si>
  <si>
    <t>73954</t>
  </si>
  <si>
    <t>5</t>
  </si>
  <si>
    <t>1717864</t>
  </si>
  <si>
    <t>YaTT ABDULHAMIDOV YUNUS ABDULBOQI O`G`LI-20218000705545943001-00491</t>
  </si>
  <si>
    <t>51911046450026</t>
  </si>
  <si>
    <t>257076</t>
  </si>
  <si>
    <t>4</t>
  </si>
  <si>
    <t>77197</t>
  </si>
  <si>
    <t>3</t>
  </si>
  <si>
    <t>77196</t>
  </si>
  <si>
    <t>2</t>
  </si>
  <si>
    <t>1717956</t>
  </si>
  <si>
    <t>HABBATUS TRADE МЧЖ-20208000905622220001-00433</t>
  </si>
  <si>
    <t>310293564</t>
  </si>
  <si>
    <t>257092</t>
  </si>
  <si>
    <t>1</t>
  </si>
  <si>
    <t>Номер лота</t>
  </si>
  <si>
    <t>Состояние</t>
  </si>
  <si>
    <t>Статья</t>
  </si>
  <si>
    <t>Сумма</t>
  </si>
  <si>
    <t>Дата заключения договора</t>
  </si>
  <si>
    <t>Номер договора</t>
  </si>
  <si>
    <t>Поставщика товаров (работ, услуг)</t>
  </si>
  <si>
    <t>ИНН</t>
  </si>
  <si>
    <t>Дата регистрации</t>
  </si>
  <si>
    <t xml:space="preserve">Номер регистрации </t>
  </si>
  <si>
    <t>№</t>
  </si>
  <si>
    <t>ID</t>
  </si>
  <si>
    <t>за c 01.07.2023 по 30.09.2023 года</t>
  </si>
  <si>
    <t>Л/С: 100010860262667085100023001</t>
  </si>
  <si>
    <t>Книга регистрации договоров</t>
  </si>
  <si>
    <t>М.П.                                                                          ____ _________________ 20____ года</t>
  </si>
  <si>
    <t xml:space="preserve"> (подпись)</t>
  </si>
  <si>
    <t xml:space="preserve">                                                                                          (подпись)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</si>
  <si>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</si>
  <si>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/>
  </si>
  <si>
    <t>Запасные части транспортных средств, выданных взамен изношенных (12)</t>
  </si>
  <si>
    <t>Учебные предметы военной техники (11)</t>
  </si>
  <si>
    <t>Инвентарь и хозяйственные принадлежности в эксплуатации (10)</t>
  </si>
  <si>
    <t>Неоплаченные путевки (09)</t>
  </si>
  <si>
    <t>Переходящие спортивные призы и кубки (08)</t>
  </si>
  <si>
    <t>Задолженность учеников и студентов за невозвращенные материальные ценности (07)</t>
  </si>
  <si>
    <t>Материальные ценности, оплаченные по централизованному снабжению (06)</t>
  </si>
  <si>
    <t>Списанная задолженность неплатежеспособных дебиторов (05)</t>
  </si>
  <si>
    <t>Бланки строгой отчетности (04)</t>
  </si>
  <si>
    <t>Товарно-материальные ценности, принятые по ответственное хранение (02)</t>
  </si>
  <si>
    <t>Арендованные основные средства (01)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</si>
  <si>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</si>
  <si>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БАЛАНС (стр.290+360)</t>
  </si>
  <si>
    <t>ВСЕГО ПО РАЗДЕЛУ IV (стр. 302+312+322+332+343+350)</t>
  </si>
  <si>
    <t>Льготы по налогам и обязательным платежам, начисленным в бюджет и внебюджетные фонды (Субсчёт 285)</t>
  </si>
  <si>
    <t>Заключительный финансовый результат по прочим  доходам (Субсчёт 284)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</si>
  <si>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</si>
  <si>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</si>
  <si>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</si>
  <si>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бюджетным средствам (Субсчёт 280)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</si>
  <si>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</si>
  <si>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Текущие финансовые результаты текущего отчетного периода по прочим внебюджетным доходам (стр. 341+342-340)</t>
  </si>
  <si>
    <t>Излишки имущества, выявленные в результате  инвентаризации (Субсчёт 273)</t>
  </si>
  <si>
    <t>Доходы прочих внебюджетных средств (Субсчёт 272)</t>
  </si>
  <si>
    <t>Фактические расходы по прочим  доходам (Субсчёт 271)</t>
  </si>
  <si>
    <t>Текущие финансовые результаты отчетного периода по средствам Фонда развития бюджетной организации (стр. 331-330)</t>
  </si>
  <si>
    <t>На конец года (квартала)</t>
  </si>
  <si>
    <t>На начало года</t>
  </si>
  <si>
    <t>П А С С И В</t>
  </si>
  <si>
    <t>Доходы по средствам Фонда развития бюджетной  организации (Субсчёт 262)</t>
  </si>
  <si>
    <t>Фактические расходы осуществленные за счет средств Фонда развития  бюджетной организации (Субсчёт 261)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</si>
  <si>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</si>
  <si>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Доходы, от средств платно - контрактного обучения в образовательных учреждениях (Субсчёт 252)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</si>
  <si>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</si>
  <si>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Текущие финансовые результаты отчетного периода по расчетам специальных видов платежей (стр. 311-310)</t>
  </si>
  <si>
    <t>Средства родителей, начисленные по образовательным учреждениям (Субсчёт 242)</t>
  </si>
  <si>
    <t>Фактические расходы, осуществленные за счет средств специальных видов платежей (Субсчёт 241)</t>
  </si>
  <si>
    <t>Текущие финансовые результаты отчетного периода по бюджетным средствам (стр.301-300)</t>
  </si>
  <si>
    <t>Финансирование из бюджета (Субсчёт 232)</t>
  </si>
  <si>
    <t>Фактические расходы по бюджетным средствам (Субсчёт 231)</t>
  </si>
  <si>
    <t>РАЗДЕЛ IV. ФИНАНСОВЫЕ РЕЗУЛЬТАТЫ</t>
  </si>
  <si>
    <t>ВСЕГО ПО РАЗДЕЛУ III (стр.250+251+252+253+254+255+256+260+261+262+263+264+270+271+272+273+274+ 275+276+277+280)</t>
  </si>
  <si>
    <t>Прочие расчеты между вышестоящими и нижестоящими организациями (180- субсчёт)</t>
  </si>
  <si>
    <t>Прочие расчеты с работниками (179- субсчёт)</t>
  </si>
  <si>
    <t>Расчеты с депонентами (177- субсчёт)</t>
  </si>
  <si>
    <t>Расчеты с работниками по удержаниям из заработной платы (176- субсчёт)</t>
  </si>
  <si>
    <t>Прочие расчеты со студентами (175- субсчёт)</t>
  </si>
  <si>
    <t>Расчеты со стипендиатами (174- субсчёт)</t>
  </si>
  <si>
    <t>Расчеты с работниками по оплате труда (173- субсчёт)</t>
  </si>
  <si>
    <t>Расчеты с подотчетными лицами  (Субсчёт 172)</t>
  </si>
  <si>
    <t>Расчеты с работниками по социальным пособиям (Субсчёт 171)</t>
  </si>
  <si>
    <t>Расчеты с другими внебюджетными фондами (Субсчёт 169)</t>
  </si>
  <si>
    <t>Расчеты с внебюджетным Пенсионным фондом  (Субсчёт 163)</t>
  </si>
  <si>
    <t>Расчеты по взносам на индивидуальные накопительные пенсионные счета  (Субсчёт 162)</t>
  </si>
  <si>
    <t>Расчеты по единому социальному платежу (Субсчёт 161)</t>
  </si>
  <si>
    <t>Расчеты  с бюджетом по платежам в бюджет (Субсчёт 160)</t>
  </si>
  <si>
    <t>Расчеты с разными кредиторами (Субсчёт 159)</t>
  </si>
  <si>
    <t>Расчеты по специальным видам платежей (Субсчёт 156)</t>
  </si>
  <si>
    <t>Расчеты по средствам, временно находящимся в распоряжении бюджетной организации (Субсчёт 155)</t>
  </si>
  <si>
    <t>Платежи по страхованию (Субсчёт 154)</t>
  </si>
  <si>
    <t>Расчеты с покупателями и заказчиками (Субсчёт 152)</t>
  </si>
  <si>
    <t>Расчеты с поставщиками и подрядчиками (Субсчёт 150)</t>
  </si>
  <si>
    <t>РАЗДЕЛ III. КРЕДИТОРЫ</t>
  </si>
  <si>
    <t>БАЛАНС (стр. 120+180+230)</t>
  </si>
  <si>
    <t>ВСЕГО ПО РАЗДЕЛУ III (стр.190+191+192+193+194+200+201+202+203+204+210+211+212+213+220)</t>
  </si>
  <si>
    <t>Прочие расчеты между вышестоящими и нижестоящими организациями (Субсчёт 180)</t>
  </si>
  <si>
    <t>Прочие расчеты с работниками (Субсчёт 179)</t>
  </si>
  <si>
    <t>Прочие расчеты со студентами (Субсчёт 175)</t>
  </si>
  <si>
    <t>Расчеты с подотчетными лицами (Субсчёт 172)</t>
  </si>
  <si>
    <t>Расчеты по недостачам (Субсчёт 170)</t>
  </si>
  <si>
    <t>Расчеты с внебюджетным Пенсионным фондом (Субсчёт 163)</t>
  </si>
  <si>
    <t>Расчеты по взносам на индивидуальные накопительные пенсионные счета (Субсчёт 162)</t>
  </si>
  <si>
    <t>Расчеты с бюджетом по платежам в бюджет (Субсчёт 160)</t>
  </si>
  <si>
    <t>Расчеты с  разными дебиторами (Субсчёт 159)</t>
  </si>
  <si>
    <t>РАЗДЕЛ III. ДЕБИТОРЫ</t>
  </si>
  <si>
    <t>ВСЕГО ПО РАЗДЕЛУ II (стр.130+131+140+141+142+143+144+145+146+150+151+160+161+162+170)</t>
  </si>
  <si>
    <t>Денежные средства, размещенные на депозитах (Субсчёт 140)</t>
  </si>
  <si>
    <t>Денежные эквиваленты (Субсчёт 132)</t>
  </si>
  <si>
    <t>Денежные средства в пути (Субсчёт 131)</t>
  </si>
  <si>
    <t>Аккредитивы (Субсчёт 130)</t>
  </si>
  <si>
    <t>Наличные денежные средства в иностранной валюте (Субсчёт 121)</t>
  </si>
  <si>
    <t>Наличные денежные средства в национальной валюте (Субсчёт 120)</t>
  </si>
  <si>
    <t>Денежные средства на других счетах (Субсчёт 119)</t>
  </si>
  <si>
    <t>Валютный счет (Субсчёт 115)</t>
  </si>
  <si>
    <t>Средства, временно находящиеся в распоряжении бюджетной организации (Субсчёт 114)</t>
  </si>
  <si>
    <t>Прочие внебюджетные средства (Субсчёт 113)</t>
  </si>
  <si>
    <t>Средства Фонда развития бюджетной организации (Субсчёт 112)</t>
  </si>
  <si>
    <t>Поступления, поступившие от платно-контрактной формы обучения в образовательных учреждениях (Субсчёт 111)</t>
  </si>
  <si>
    <t>Средства, поступившие от специальных видов платежей (Субсчёт 110)</t>
  </si>
  <si>
    <t>Бюджетные средства, профинансированные на другие цели (Субсчёт 101)</t>
  </si>
  <si>
    <t>Бюджетные средства, профинансированные на содержание организации (Субсчёт 100)</t>
  </si>
  <si>
    <t>РАДЕЛ II. ФИНАНСОВЫЕ АКТИВЫ</t>
  </si>
  <si>
    <t>А К Т И В</t>
  </si>
  <si>
    <t>ВСЕГО ПО РАЗДЕЛУ I (стр. 030+040+070+110)</t>
  </si>
  <si>
    <t>Вложения в нефинансовые активы – всего (стр. 080+081+082+090+100+101)</t>
  </si>
  <si>
    <t>Прочие расходы на товарно-материальные запасы (Субсчёт 091)</t>
  </si>
  <si>
    <t>Расходы на товары (работы, услуги) (Субсчёт 090)</t>
  </si>
  <si>
    <t>090</t>
  </si>
  <si>
    <t>Расходы на нематериальные активы (Субсчёт 080)</t>
  </si>
  <si>
    <t>082</t>
  </si>
  <si>
    <t>Прочие расходы на основные средства (Субсчёт 072)</t>
  </si>
  <si>
    <t>081</t>
  </si>
  <si>
    <t>Незавершенное строительство (Субсчёт 071)</t>
  </si>
  <si>
    <t>080</t>
  </si>
  <si>
    <t>Оборудование к установке (Субсчёт 070)</t>
  </si>
  <si>
    <t>4-§. Вложения в нефинансовые активы</t>
  </si>
  <si>
    <t>070</t>
  </si>
  <si>
    <t>Товарно – материальные запасы – всего (стр. 050+060+061+062+063+064+065+066)</t>
  </si>
  <si>
    <t>066</t>
  </si>
  <si>
    <t>Прочие товарно-материальные запасы (Субсчёт 069)</t>
  </si>
  <si>
    <t>065</t>
  </si>
  <si>
    <t xml:space="preserve">Запасные части к машинам и оборудованию (Субсчёт 065) </t>
  </si>
  <si>
    <t>064</t>
  </si>
  <si>
    <t>Топливо, горюче-смазочные материалы (Субсчёт 064)</t>
  </si>
  <si>
    <t>063</t>
  </si>
  <si>
    <t>Инвентарь и хозяйственные принадлежности (Субсчёт 063)</t>
  </si>
  <si>
    <t>062</t>
  </si>
  <si>
    <t>Медикаменты и перевязочные средства (Субсчёт 062)</t>
  </si>
  <si>
    <t>061</t>
  </si>
  <si>
    <t>Продукты питания (Субсчёт 061)</t>
  </si>
  <si>
    <t>060</t>
  </si>
  <si>
    <t>Строительные материалы (Субсчёт 060)</t>
  </si>
  <si>
    <t>050</t>
  </si>
  <si>
    <t>Готовая продукция (Субсчёт 050)</t>
  </si>
  <si>
    <t>3-§. Товарно-материальные запасы</t>
  </si>
  <si>
    <t>040</t>
  </si>
  <si>
    <t>Благоустройство земли (Субсчёт 040)</t>
  </si>
  <si>
    <t>2-§. Непроизводственные активы</t>
  </si>
  <si>
    <t>030</t>
  </si>
  <si>
    <t>Основные средства и прочие долгосрочные нефинансовые активы - всего (стр. 012+020)</t>
  </si>
  <si>
    <t>020</t>
  </si>
  <si>
    <t>Нематериальные активы (Субсчёт 030)</t>
  </si>
  <si>
    <t>012</t>
  </si>
  <si>
    <t>Остаточная (балансовая) стоимость (стр.010 –стр.011)</t>
  </si>
  <si>
    <t>011</t>
  </si>
  <si>
    <t>Сумма износа (Субсчёта 020, 021, 022, 023, 025, 029)</t>
  </si>
  <si>
    <t>010</t>
  </si>
  <si>
    <t>Первоначальная (восстановительная) стоимость (Субсчёта 010, 011, 012, 013, 015, 018, 019)</t>
  </si>
  <si>
    <t xml:space="preserve">Основные средства: </t>
  </si>
  <si>
    <t>1-§. Основные средства и прочие долгосрочные нефинансовые активы</t>
  </si>
  <si>
    <t>РАЗДЕЛ I. НЕФИНАНСОВЫЕ АКТИВЫ</t>
  </si>
  <si>
    <t>Уровень бюджета</t>
  </si>
  <si>
    <t xml:space="preserve">Министерство </t>
  </si>
  <si>
    <t>тыс.сум</t>
  </si>
  <si>
    <t>Единица измерения</t>
  </si>
  <si>
    <t xml:space="preserve">Периодичность: </t>
  </si>
  <si>
    <t>Организация:</t>
  </si>
  <si>
    <t>Б А Л А Н С</t>
  </si>
  <si>
    <t>Форма № 1</t>
  </si>
  <si>
    <t>Всего:</t>
  </si>
  <si>
    <t>Итого по группам расходов:</t>
  </si>
  <si>
    <t>4821190</t>
  </si>
  <si>
    <t>Электрон давлат харидларида иштирок этиш учун закалат тулови харажатлари</t>
  </si>
  <si>
    <t>4821140</t>
  </si>
  <si>
    <t>4821100</t>
  </si>
  <si>
    <t>4821000</t>
  </si>
  <si>
    <t>4820000</t>
  </si>
  <si>
    <t>4800000</t>
  </si>
  <si>
    <t>4292100</t>
  </si>
  <si>
    <t>4292000</t>
  </si>
  <si>
    <t>4290000</t>
  </si>
  <si>
    <t>4252500</t>
  </si>
  <si>
    <t>4252110</t>
  </si>
  <si>
    <t>4252100</t>
  </si>
  <si>
    <t>4252000</t>
  </si>
  <si>
    <t>4250000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</si>
  <si>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</si>
  <si>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</si>
  <si>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4221000</t>
  </si>
  <si>
    <t>4220000</t>
  </si>
  <si>
    <t>4211000</t>
  </si>
  <si>
    <t>4210000</t>
  </si>
  <si>
    <t>4200000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</si>
  <si>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</si>
  <si>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</si>
  <si>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</si>
  <si>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</si>
  <si>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</si>
  <si>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</si>
  <si>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</si>
  <si>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</si>
  <si>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</si>
  <si>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</si>
  <si>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</si>
  <si>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</si>
  <si>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</si>
  <si>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тыс. cум</t>
  </si>
  <si>
    <t>Единица измерения:</t>
  </si>
  <si>
    <t>Республиканский</t>
  </si>
  <si>
    <t>Отчетный период:</t>
  </si>
  <si>
    <t>023</t>
  </si>
  <si>
    <t>Глава:</t>
  </si>
  <si>
    <t>по состоянию на 01.10.2023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</si>
  <si>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</si>
  <si>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</si>
  <si>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</si>
  <si>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</si>
  <si>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</si>
  <si>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</si>
  <si>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4299990</t>
  </si>
  <si>
    <t>4299000</t>
  </si>
  <si>
    <t>4111100</t>
  </si>
  <si>
    <t>4111000</t>
  </si>
  <si>
    <t>4110000</t>
  </si>
  <si>
    <t>КРЕДИТОРСКАЯ ЗАДОЛЖЕННОСТЬ:</t>
  </si>
  <si>
    <t>Жами:</t>
  </si>
  <si>
    <t>Самарканд вил</t>
  </si>
  <si>
    <t>Мақсудов Даврон (Раиснинг биринчи ўринбосари)</t>
  </si>
  <si>
    <t>Алимкулов Элёр (Бош мутахассис)</t>
  </si>
  <si>
    <t>Фарғона вил.</t>
  </si>
  <si>
    <t>Абдурахимова Фарида (Бўлим бошлиғи)</t>
  </si>
  <si>
    <t>Бухоро вил.</t>
  </si>
  <si>
    <t>Камбаров Аъзам (1-тоифали мутахассис)</t>
  </si>
  <si>
    <t>Шомирзаев Нодир (Бош мутахассис)</t>
  </si>
  <si>
    <t>Ахмедова Иродахон (Бош мутахассис)</t>
  </si>
  <si>
    <t>Арипова Омилахон (Бош мутахассис)</t>
  </si>
  <si>
    <t>Жумаев Шоҳруҳ (1-тоифа мутахассис)</t>
  </si>
  <si>
    <t>Меликузиев Джахангир (Бош мутахассис)</t>
  </si>
  <si>
    <t>Маъруров Илҳом (Бўлим бошлиғи)</t>
  </si>
  <si>
    <t>Турсунов Шахзод (Бош мутахассис)</t>
  </si>
  <si>
    <t>Тошбоев Содиқ (Раис)</t>
  </si>
  <si>
    <t>Алиев Жамшид (Бош мутахассис)</t>
  </si>
  <si>
    <t>Тошкент шаҳрига.</t>
  </si>
  <si>
    <t>Эшалиев Акмал (Вил ҳуд. бош мутах-си)</t>
  </si>
  <si>
    <t>Бобоев Жўрабек (Вил ҳуд. бош мутах-си)</t>
  </si>
  <si>
    <t>Тогаев Бобожон (Вил ҳуд. бош мутах-си)</t>
  </si>
  <si>
    <t>Равшанов Азим (Вил ҳуд. бош мутах-си)</t>
  </si>
  <si>
    <t>Абдукаримов Шайим (Вил ҳуд. бош мутах-си)</t>
  </si>
  <si>
    <t>Нематов Абдулхай (Вил ҳудуд бош мутах-си)</t>
  </si>
  <si>
    <t>Хамрақулов Музаффар (Вил ҳудуд бош мутах-си)</t>
  </si>
  <si>
    <t>Алимов Ахад (Вил ҳудуд бош мутах-си)</t>
  </si>
  <si>
    <t>Маъмурова Шаҳло (Вил ҳудуд бош мутах-си)</t>
  </si>
  <si>
    <t>Қудратов Алишер (Вил ҳудуд бош мутах-си)</t>
  </si>
  <si>
    <t>Матчанов Жаҳонгир (Вил ҳудуд бош мутах-си)</t>
  </si>
  <si>
    <t>Ширинбетов Музаффар (Вил ҳудуд бош мутах-си)</t>
  </si>
  <si>
    <t>Маликов Фазлиддин (Вил ҳудуд бош мутах-си)</t>
  </si>
  <si>
    <t>Мардиев Дилшод (Вил ҳудуд бош мутахассиси)</t>
  </si>
  <si>
    <t>Пўлатов Шерзод (Вил ҳудуд бош мутахассиси)</t>
  </si>
  <si>
    <t>Навоий ва Бухоро вил.</t>
  </si>
  <si>
    <t>Джўроев Асрор (Бош мутахассис)</t>
  </si>
  <si>
    <t>Аминов Улуғбек  (Бош мутахассис)</t>
  </si>
  <si>
    <t xml:space="preserve">Меҳмонхона </t>
  </si>
  <si>
    <t xml:space="preserve">Йўл кира </t>
  </si>
  <si>
    <t xml:space="preserve">Кунлик </t>
  </si>
  <si>
    <t>Хизмат сафари харажатлари</t>
  </si>
  <si>
    <t>Куни</t>
  </si>
  <si>
    <t>Ҳ/р</t>
  </si>
  <si>
    <t>Йўлланма</t>
  </si>
  <si>
    <t>Ф.И.О.</t>
  </si>
  <si>
    <t>(сўмда)</t>
  </si>
  <si>
    <t>МАЪЛУМОТ</t>
  </si>
  <si>
    <t>Дин ишлари бўйича қўмита ходимларининг 2023 йил 3-чорак давомида хизмат сафари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</si>
</sst>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\ _р_._-;\-* #,##0.00\ _р_._-;_-* &quot;-&quot;??\ _р_._-;_-@_-"/>
  </numFmts>
  <fonts count="4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b/>
      <u/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2" fillId="10" borderId="0"/>
    <xf numFmtId="0" fontId="2" fillId="14" borderId="0"/>
    <xf numFmtId="0" fontId="2" fillId="18" borderId="0"/>
    <xf numFmtId="0" fontId="2" fillId="22" borderId="0"/>
    <xf numFmtId="0" fontId="2" fillId="26" borderId="0"/>
    <xf numFmtId="0" fontId="2" fillId="30" borderId="0"/>
    <xf numFmtId="0" fontId="2" fillId="11" borderId="0"/>
    <xf numFmtId="0" fontId="2" fillId="15" borderId="0"/>
    <xf numFmtId="0" fontId="2" fillId="19" borderId="0"/>
    <xf numFmtId="0" fontId="2" fillId="23" borderId="0"/>
    <xf numFmtId="0" fontId="2" fillId="27" borderId="0"/>
    <xf numFmtId="0" fontId="2" fillId="31" borderId="0"/>
    <xf numFmtId="0" fontId="18" fillId="12" borderId="0"/>
    <xf numFmtId="0" fontId="18" fillId="16" borderId="0"/>
    <xf numFmtId="0" fontId="18" fillId="20" borderId="0"/>
    <xf numFmtId="0" fontId="18" fillId="24" borderId="0"/>
    <xf numFmtId="0" fontId="18" fillId="28" borderId="0"/>
    <xf numFmtId="0" fontId="18" fillId="32" borderId="0"/>
    <xf numFmtId="0" fontId="18" fillId="9" borderId="0"/>
    <xf numFmtId="0" fontId="18" fillId="13" borderId="0"/>
    <xf numFmtId="0" fontId="18" fillId="17" borderId="0"/>
    <xf numFmtId="0" fontId="18" fillId="21" borderId="0"/>
    <xf numFmtId="0" fontId="18" fillId="25" borderId="0"/>
    <xf numFmtId="0" fontId="18" fillId="29" borderId="0"/>
    <xf numFmtId="0" fontId="10" fillId="5" borderId="4"/>
    <xf numFmtId="0" fontId="11" fillId="6" borderId="5"/>
    <xf numFmtId="0" fontId="12" fillId="6" borderId="4"/>
    <xf numFmtId="0" fontId="4" fillId="0" borderId="1"/>
    <xf numFmtId="0" fontId="5" fillId="0" borderId="2"/>
    <xf numFmtId="0" fontId="6" fillId="0" borderId="3"/>
    <xf numFmtId="0" fontId="6" fillId="0" borderId="0"/>
    <xf numFmtId="0" fontId="17" fillId="0" borderId="9"/>
    <xf numFmtId="0" fontId="14" fillId="7" borderId="7"/>
    <xf numFmtId="0" fontId="3" fillId="0" borderId="0"/>
    <xf numFmtId="0" fontId="9" fillId="4" borderId="0"/>
    <xf numFmtId="0" fontId="19" fillId="0" borderId="0"/>
    <xf numFmtId="0" fontId="8" fillId="3" borderId="0"/>
    <xf numFmtId="0" fontId="16" fillId="0" borderId="0"/>
    <xf numFmtId="0" fontId="2" fillId="8" borderId="8"/>
    <xf numFmtId="0" fontId="13" fillId="0" borderId="6"/>
    <xf numFmtId="0" fontId="15" fillId="0" borderId="0"/>
    <xf numFmtId="164" fontId="31" fillId="0" borderId="0"/>
    <xf numFmtId="0" fontId="7" fillId="2" borderId="0"/>
    <xf numFmtId="166" fontId="31" fillId="0" borderId="0"/>
    <xf numFmtId="167" fontId="31" fillId="0" borderId="0"/>
    <xf numFmtId="0" fontId="1" fillId="0" borderId="0"/>
  </cellStyleXfs>
  <cellXfs count="14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8" fillId="0" borderId="10" xfId="0" applyNumberFormat="1" applyFont="1" applyFill="1" applyBorder="1" applyAlignment="1" applyProtection="1">
      <alignment horizontal="center" vertical="center" textRotation="90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1" fillId="33" borderId="10" xfId="36" applyNumberFormat="1" applyFont="1" applyFill="1" applyBorder="1" applyAlignment="1" applyProtection="1">
      <alignment horizontal="center" vertical="center" wrapText="1"/>
    </xf>
    <xf numFmtId="0" fontId="22" fillId="33" borderId="10" xfId="36" applyNumberFormat="1" applyFont="1" applyFill="1" applyBorder="1" applyAlignment="1" applyProtection="1">
      <alignment horizontal="center" vertical="top" wrapText="1"/>
    </xf>
    <xf numFmtId="0" fontId="30" fillId="0" borderId="10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0" fontId="23" fillId="33" borderId="10" xfId="36" applyNumberFormat="1" applyFont="1" applyFill="1" applyBorder="1" applyAlignment="1" applyProtection="1">
      <alignment horizontal="justify" vertical="center" wrapText="1"/>
    </xf>
    <xf numFmtId="49" fontId="25" fillId="33" borderId="10" xfId="42" applyNumberFormat="1" applyFont="1" applyFill="1" applyBorder="1" applyAlignment="1" applyProtection="1">
      <alignment horizontal="center" vertical="center"/>
    </xf>
    <xf numFmtId="165" fontId="25" fillId="33" borderId="10" xfId="42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4" fillId="0" borderId="10" xfId="36" applyNumberFormat="1" applyFont="1" applyFill="1" applyBorder="1" applyAlignment="1" applyProtection="1">
      <alignment horizontal="left" vertical="center" wrapText="1"/>
    </xf>
    <xf numFmtId="49" fontId="26" fillId="33" borderId="10" xfId="42" applyNumberFormat="1" applyFont="1" applyFill="1" applyBorder="1" applyAlignment="1" applyProtection="1">
      <alignment horizontal="center" vertical="center"/>
    </xf>
    <xf numFmtId="165" fontId="26" fillId="33" borderId="10" xfId="42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center"/>
    </xf>
    <xf numFmtId="49" fontId="21" fillId="33" borderId="0" xfId="3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10" xfId="0" applyBorder="1"/>
    <xf numFmtId="4" fontId="33" fillId="0" borderId="10" xfId="44" applyNumberFormat="1" applyFont="1" applyBorder="1" applyAlignment="1">
      <alignment vertical="center"/>
    </xf>
    <xf numFmtId="0" fontId="33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28" fillId="0" borderId="10" xfId="0" applyFont="1" applyBorder="1" applyAlignment="1">
      <alignment horizontal="center" vertical="center"/>
    </xf>
    <xf numFmtId="166" fontId="28" fillId="0" borderId="10" xfId="44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vertical="center"/>
    </xf>
    <xf numFmtId="0" fontId="27" fillId="0" borderId="0" xfId="0" applyFont="1" applyAlignment="1">
      <alignment horizontal="center"/>
    </xf>
    <xf numFmtId="0" fontId="36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165" fontId="27" fillId="0" borderId="10" xfId="42" applyNumberFormat="1" applyFont="1" applyBorder="1" applyAlignment="1">
      <alignment horizontal="center" vertical="center"/>
    </xf>
    <xf numFmtId="165" fontId="27" fillId="0" borderId="12" xfId="42" applyNumberFormat="1" applyFont="1" applyBorder="1" applyAlignment="1">
      <alignment horizontal="center" vertical="center"/>
    </xf>
    <xf numFmtId="165" fontId="27" fillId="0" borderId="11" xfId="42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wrapText="1"/>
    </xf>
    <xf numFmtId="49" fontId="27" fillId="0" borderId="10" xfId="0" applyNumberFormat="1" applyFont="1" applyBorder="1" applyAlignment="1">
      <alignment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5" fontId="37" fillId="0" borderId="10" xfId="42" applyNumberFormat="1" applyFont="1" applyBorder="1" applyAlignment="1">
      <alignment horizontal="center" vertical="center"/>
    </xf>
    <xf numFmtId="165" fontId="37" fillId="0" borderId="12" xfId="42" applyNumberFormat="1" applyFont="1" applyBorder="1" applyAlignment="1">
      <alignment horizontal="center" vertical="center"/>
    </xf>
    <xf numFmtId="165" fontId="37" fillId="0" borderId="11" xfId="42" applyNumberFormat="1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/>
    <xf numFmtId="167" fontId="28" fillId="0" borderId="0" xfId="45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7" fillId="0" borderId="10" xfId="0" applyFont="1" applyBorder="1" applyAlignment="1">
      <alignment horizontal="center" vertical="center"/>
    </xf>
    <xf numFmtId="165" fontId="37" fillId="0" borderId="10" xfId="45" applyNumberFormat="1" applyFont="1" applyBorder="1" applyAlignment="1">
      <alignment horizontal="center" vertical="center"/>
    </xf>
    <xf numFmtId="165" fontId="22" fillId="33" borderId="10" xfId="45" applyNumberFormat="1" applyFont="1" applyFill="1" applyBorder="1" applyAlignment="1">
      <alignment horizontal="center" vertical="center" wrapText="1"/>
    </xf>
    <xf numFmtId="0" fontId="22" fillId="33" borderId="10" xfId="36" applyFont="1" applyFill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10" xfId="45" applyNumberFormat="1" applyFont="1" applyBorder="1" applyAlignment="1">
      <alignment horizontal="center" vertical="center"/>
    </xf>
    <xf numFmtId="165" fontId="21" fillId="0" borderId="10" xfId="45" applyNumberFormat="1" applyFont="1" applyBorder="1" applyAlignment="1">
      <alignment horizontal="center" vertical="center" wrapText="1"/>
    </xf>
    <xf numFmtId="0" fontId="21" fillId="0" borderId="10" xfId="36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41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165" fontId="22" fillId="33" borderId="10" xfId="45" applyNumberFormat="1" applyFont="1" applyFill="1" applyBorder="1" applyAlignment="1">
      <alignment horizontal="left" vertical="center" wrapText="1"/>
    </xf>
    <xf numFmtId="165" fontId="21" fillId="0" borderId="10" xfId="45" applyNumberFormat="1" applyFont="1" applyBorder="1" applyAlignment="1">
      <alignment horizontal="left" vertical="center" wrapText="1"/>
    </xf>
    <xf numFmtId="0" fontId="43" fillId="0" borderId="0" xfId="46" applyFont="1"/>
    <xf numFmtId="0" fontId="43" fillId="0" borderId="0" xfId="46" applyFont="1" applyAlignment="1">
      <alignment horizontal="right"/>
    </xf>
    <xf numFmtId="0" fontId="44" fillId="0" borderId="0" xfId="46" applyFont="1" applyAlignment="1">
      <alignment horizontal="center"/>
    </xf>
    <xf numFmtId="0" fontId="44" fillId="0" borderId="0" xfId="46" applyFont="1" applyAlignment="1">
      <alignment vertical="center"/>
    </xf>
    <xf numFmtId="3" fontId="44" fillId="0" borderId="10" xfId="46" applyNumberFormat="1" applyFont="1" applyBorder="1" applyAlignment="1">
      <alignment horizontal="right" vertical="center"/>
    </xf>
    <xf numFmtId="0" fontId="44" fillId="0" borderId="10" xfId="46" applyFont="1" applyBorder="1" applyAlignment="1">
      <alignment vertical="center"/>
    </xf>
    <xf numFmtId="0" fontId="44" fillId="0" borderId="12" xfId="46" applyFont="1" applyBorder="1" applyAlignment="1">
      <alignment horizontal="center" vertical="center"/>
    </xf>
    <xf numFmtId="0" fontId="44" fillId="0" borderId="13" xfId="46" applyFont="1" applyBorder="1" applyAlignment="1">
      <alignment horizontal="center" vertical="center"/>
    </xf>
    <xf numFmtId="0" fontId="44" fillId="0" borderId="11" xfId="46" applyFont="1" applyBorder="1" applyAlignment="1">
      <alignment horizontal="center" vertical="center"/>
    </xf>
    <xf numFmtId="0" fontId="43" fillId="0" borderId="0" xfId="46" applyFont="1" applyAlignment="1">
      <alignment vertical="center"/>
    </xf>
    <xf numFmtId="3" fontId="43" fillId="0" borderId="10" xfId="46" applyNumberFormat="1" applyFont="1" applyBorder="1" applyAlignment="1">
      <alignment horizontal="right" vertical="center"/>
    </xf>
    <xf numFmtId="0" fontId="43" fillId="0" borderId="10" xfId="46" applyFont="1" applyBorder="1" applyAlignment="1">
      <alignment horizontal="center" vertical="center"/>
    </xf>
    <xf numFmtId="0" fontId="43" fillId="0" borderId="10" xfId="46" applyFont="1" applyBorder="1" applyAlignment="1">
      <alignment horizontal="center" vertical="center" wrapText="1"/>
    </xf>
    <xf numFmtId="0" fontId="43" fillId="0" borderId="10" xfId="46" applyFont="1" applyBorder="1" applyAlignment="1">
      <alignment vertical="center"/>
    </xf>
    <xf numFmtId="0" fontId="45" fillId="0" borderId="10" xfId="46" applyFont="1" applyBorder="1" applyAlignment="1">
      <alignment vertical="center"/>
    </xf>
    <xf numFmtId="0" fontId="45" fillId="0" borderId="0" xfId="46" applyFont="1" applyAlignment="1">
      <alignment vertical="center"/>
    </xf>
    <xf numFmtId="3" fontId="45" fillId="0" borderId="10" xfId="46" applyNumberFormat="1" applyFont="1" applyBorder="1" applyAlignment="1">
      <alignment horizontal="right" vertical="center"/>
    </xf>
    <xf numFmtId="0" fontId="44" fillId="0" borderId="20" xfId="46" applyFont="1" applyBorder="1" applyAlignment="1">
      <alignment horizontal="center" vertical="center" wrapText="1"/>
    </xf>
    <xf numFmtId="0" fontId="44" fillId="0" borderId="10" xfId="46" applyFont="1" applyBorder="1" applyAlignment="1">
      <alignment horizontal="center" vertical="center" wrapText="1"/>
    </xf>
    <xf numFmtId="0" fontId="44" fillId="0" borderId="21" xfId="46" applyFont="1" applyBorder="1" applyAlignment="1">
      <alignment horizontal="center" vertical="center" wrapText="1"/>
    </xf>
    <xf numFmtId="0" fontId="44" fillId="0" borderId="12" xfId="46" applyFont="1" applyBorder="1" applyAlignment="1">
      <alignment horizontal="center" vertical="center" wrapText="1"/>
    </xf>
    <xf numFmtId="0" fontId="44" fillId="0" borderId="13" xfId="46" applyFont="1" applyBorder="1" applyAlignment="1">
      <alignment horizontal="center" vertical="center" wrapText="1"/>
    </xf>
    <xf numFmtId="0" fontId="44" fillId="0" borderId="11" xfId="46" applyFont="1" applyBorder="1" applyAlignment="1">
      <alignment horizontal="center" vertical="center" wrapText="1"/>
    </xf>
    <xf numFmtId="0" fontId="46" fillId="0" borderId="0" xfId="46" applyFont="1" applyAlignment="1">
      <alignment horizontal="center"/>
    </xf>
    <xf numFmtId="0" fontId="43" fillId="0" borderId="0" xfId="46" applyFont="1" applyAlignment="1">
      <alignment horizontal="center"/>
    </xf>
    <xf numFmtId="0" fontId="47" fillId="0" borderId="0" xfId="46" applyFont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7" builtinId="27" customBuiltin="1"/>
    <cellStyle name="Calculation" xfId="27" builtinId="22" customBuiltin="1"/>
    <cellStyle name="Check Cell" xfId="33" builtinId="23" customBuiltin="1"/>
    <cellStyle name="Comma" xfId="42" builtinId="3" customBuiltin="1"/>
    <cellStyle name="Comma 2" xfId="44" xr:uid="{05C124AC-459A-4150-BC4A-FEDF57C4474B}"/>
    <cellStyle name="Comma 3" xfId="45" xr:uid="{75542912-9B01-47E2-AB02-65DBE6B79A22}"/>
    <cellStyle name="Explanatory Text" xfId="38" builtinId="53" customBuiltin="1"/>
    <cellStyle name="Good" xfId="43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40" builtinId="24" customBuiltin="1"/>
    <cellStyle name="Neutral" xfId="35" builtinId="28" customBuiltin="1"/>
    <cellStyle name="Normal" xfId="0" builtinId="0" customBuiltin="1"/>
    <cellStyle name="Normal 2" xfId="46" xr:uid="{9C31846F-B784-4DA7-BCC7-1FE616E47A7D}"/>
    <cellStyle name="Note" xfId="39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1" builtinId="11" customBuiltin="1"/>
    <cellStyle name="Обычный 4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8CB7F6EB-1E2F-4C0E-B6BC-BB50D806E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EC59B3AD-134A-4590-9B61-92D1C07D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1"/>
  <sheetViews>
    <sheetView showGridLines="0" workbookViewId="0">
      <selection activeCell="F16" sqref="F16"/>
    </sheetView>
  </sheetViews>
  <sheetFormatPr defaultRowHeight="15" customHeight="1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27" t="s">
        <v>0</v>
      </c>
      <c r="F1" s="27"/>
      <c r="G1" s="27"/>
      <c r="H1" s="27"/>
      <c r="I1" s="27"/>
    </row>
    <row r="2" spans="1:9" ht="33.6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9.75" customHeight="1" x14ac:dyDescent="0.25">
      <c r="A4" s="1"/>
      <c r="B4" s="1"/>
      <c r="C4" s="1"/>
      <c r="D4" s="1"/>
      <c r="E4" s="1"/>
      <c r="F4" s="1"/>
    </row>
    <row r="5" spans="1:9" ht="13.5" customHeight="1" x14ac:dyDescent="0.25">
      <c r="A5" s="17"/>
      <c r="B5" s="25" t="s">
        <v>3</v>
      </c>
      <c r="C5" s="25"/>
      <c r="D5" s="25"/>
      <c r="E5" s="26" t="s">
        <v>4</v>
      </c>
      <c r="F5" s="26"/>
      <c r="G5" s="26"/>
      <c r="H5" s="26"/>
      <c r="I5" s="26"/>
    </row>
    <row r="6" spans="1:9" ht="13.5" customHeight="1" x14ac:dyDescent="0.25">
      <c r="A6" s="17" t="s">
        <v>5</v>
      </c>
      <c r="B6" s="25" t="s">
        <v>6</v>
      </c>
      <c r="C6" s="25"/>
      <c r="D6" s="25"/>
      <c r="E6" s="24"/>
      <c r="F6" s="24"/>
      <c r="G6" s="24"/>
      <c r="H6" s="24"/>
      <c r="I6" s="24"/>
    </row>
    <row r="7" spans="1:9" ht="13.5" customHeight="1" x14ac:dyDescent="0.25">
      <c r="A7" s="17"/>
      <c r="B7" s="25" t="s">
        <v>7</v>
      </c>
      <c r="C7" s="25"/>
      <c r="D7" s="25"/>
      <c r="E7" s="24" t="s">
        <v>8</v>
      </c>
      <c r="F7" s="24"/>
      <c r="G7" s="24"/>
      <c r="H7" s="24"/>
      <c r="I7" s="24"/>
    </row>
    <row r="8" spans="1:9" ht="13.5" customHeight="1" x14ac:dyDescent="0.25">
      <c r="A8" s="17"/>
      <c r="B8" s="25" t="s">
        <v>9</v>
      </c>
      <c r="C8" s="25"/>
      <c r="D8" s="25"/>
      <c r="E8" s="24"/>
      <c r="F8" s="24"/>
      <c r="G8" s="24"/>
      <c r="H8" s="24"/>
      <c r="I8" s="24"/>
    </row>
    <row r="9" spans="1:9" ht="13.5" customHeight="1" x14ac:dyDescent="0.25">
      <c r="A9" s="17"/>
      <c r="B9" s="25" t="s">
        <v>10</v>
      </c>
      <c r="C9" s="25"/>
      <c r="D9" s="25"/>
      <c r="E9" s="24"/>
      <c r="F9" s="24"/>
      <c r="G9" s="24"/>
      <c r="H9" s="24"/>
      <c r="I9" s="24"/>
    </row>
    <row r="10" spans="1:9" ht="13.5" customHeight="1" x14ac:dyDescent="0.25">
      <c r="A10" s="17"/>
      <c r="B10" s="25" t="s">
        <v>11</v>
      </c>
      <c r="C10" s="25"/>
      <c r="D10" s="25"/>
      <c r="E10" s="24"/>
      <c r="F10" s="24"/>
      <c r="G10" s="24"/>
      <c r="H10" s="24"/>
      <c r="I10" s="24"/>
    </row>
    <row r="11" spans="1:9" ht="13.5" customHeight="1" x14ac:dyDescent="0.25">
      <c r="A11" s="17"/>
      <c r="B11" s="25" t="s">
        <v>12</v>
      </c>
      <c r="C11" s="25"/>
      <c r="D11" s="25"/>
      <c r="E11" s="24" t="s">
        <v>13</v>
      </c>
      <c r="F11" s="24"/>
      <c r="G11" s="24"/>
      <c r="H11" s="24"/>
      <c r="I11" s="24"/>
    </row>
    <row r="12" spans="1:9" ht="8.25" customHeight="1" x14ac:dyDescent="0.25"/>
    <row r="13" spans="1:9" ht="57.6" customHeight="1" x14ac:dyDescent="0.25">
      <c r="A13" s="2" t="s">
        <v>14</v>
      </c>
      <c r="B13" s="3" t="s">
        <v>15</v>
      </c>
      <c r="C13" s="2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</row>
    <row r="14" spans="1:9" ht="15" customHeight="1" x14ac:dyDescent="0.25">
      <c r="A14" s="21" t="s">
        <v>23</v>
      </c>
      <c r="B14" s="22"/>
      <c r="C14" s="23"/>
      <c r="D14" s="5" t="s">
        <v>24</v>
      </c>
      <c r="E14" s="5">
        <v>1</v>
      </c>
      <c r="F14" s="5">
        <v>2</v>
      </c>
      <c r="G14" s="5">
        <v>3</v>
      </c>
      <c r="H14" s="5">
        <v>4</v>
      </c>
      <c r="I14" s="5">
        <v>5</v>
      </c>
    </row>
    <row r="15" spans="1:9" x14ac:dyDescent="0.25">
      <c r="A15" s="6" t="s">
        <v>25</v>
      </c>
      <c r="B15" s="6" t="s">
        <v>26</v>
      </c>
      <c r="C15" s="7" t="s">
        <v>27</v>
      </c>
      <c r="D15" s="8" t="s">
        <v>28</v>
      </c>
      <c r="E15" s="9" t="s">
        <v>29</v>
      </c>
      <c r="F15" s="10">
        <v>24256573</v>
      </c>
      <c r="G15" s="10">
        <v>24213302.100000001</v>
      </c>
      <c r="H15" s="10">
        <v>24213302.100000001</v>
      </c>
      <c r="I15" s="10">
        <v>22159554.899999999</v>
      </c>
    </row>
    <row r="16" spans="1:9" x14ac:dyDescent="0.25">
      <c r="A16" s="6" t="s">
        <v>25</v>
      </c>
      <c r="B16" s="6" t="s">
        <v>30</v>
      </c>
      <c r="C16" s="7" t="s">
        <v>27</v>
      </c>
      <c r="D16" s="8" t="s">
        <v>31</v>
      </c>
      <c r="E16" s="9" t="s">
        <v>32</v>
      </c>
      <c r="F16" s="10">
        <v>24256573</v>
      </c>
      <c r="G16" s="10">
        <v>24213302.100000001</v>
      </c>
      <c r="H16" s="10">
        <v>24213302.100000001</v>
      </c>
      <c r="I16" s="10">
        <v>22159554.899999999</v>
      </c>
    </row>
    <row r="17" spans="1:9" x14ac:dyDescent="0.25">
      <c r="A17" s="11" t="s">
        <v>25</v>
      </c>
      <c r="B17" s="11" t="s">
        <v>30</v>
      </c>
      <c r="C17" s="12" t="s">
        <v>33</v>
      </c>
      <c r="D17" s="13" t="s">
        <v>34</v>
      </c>
      <c r="E17" s="14" t="s">
        <v>35</v>
      </c>
      <c r="F17" s="15">
        <v>24256573</v>
      </c>
      <c r="G17" s="15">
        <v>24213302.100000001</v>
      </c>
      <c r="H17" s="15">
        <v>24213302.100000001</v>
      </c>
      <c r="I17" s="15">
        <v>22159554.899999999</v>
      </c>
    </row>
    <row r="18" spans="1:9" x14ac:dyDescent="0.25">
      <c r="A18" s="6" t="s">
        <v>36</v>
      </c>
      <c r="B18" s="6" t="s">
        <v>30</v>
      </c>
      <c r="C18" s="7" t="s">
        <v>33</v>
      </c>
      <c r="D18" s="8" t="s">
        <v>37</v>
      </c>
      <c r="E18" s="9" t="s">
        <v>38</v>
      </c>
      <c r="F18" s="10">
        <v>0</v>
      </c>
      <c r="G18" s="10">
        <v>43270.5</v>
      </c>
      <c r="H18" s="10">
        <v>43270.5</v>
      </c>
      <c r="I18" s="10">
        <v>43270.5</v>
      </c>
    </row>
    <row r="19" spans="1:9" x14ac:dyDescent="0.25">
      <c r="A19" s="11" t="s">
        <v>36</v>
      </c>
      <c r="B19" s="11" t="s">
        <v>30</v>
      </c>
      <c r="C19" s="12" t="s">
        <v>39</v>
      </c>
      <c r="D19" s="13" t="s">
        <v>40</v>
      </c>
      <c r="E19" s="14" t="s">
        <v>41</v>
      </c>
      <c r="F19" s="15">
        <v>0</v>
      </c>
      <c r="G19" s="15">
        <v>43270.5</v>
      </c>
      <c r="H19" s="15">
        <v>43270.5</v>
      </c>
      <c r="I19" s="15">
        <v>43270.5</v>
      </c>
    </row>
    <row r="20" spans="1:9" x14ac:dyDescent="0.25">
      <c r="A20" s="6" t="s">
        <v>42</v>
      </c>
      <c r="B20" s="6" t="s">
        <v>42</v>
      </c>
      <c r="C20" s="7" t="s">
        <v>42</v>
      </c>
      <c r="D20" s="8" t="s">
        <v>43</v>
      </c>
      <c r="E20" s="9" t="s">
        <v>44</v>
      </c>
      <c r="F20" s="10">
        <v>24256573</v>
      </c>
      <c r="G20" s="10">
        <v>24256572.5</v>
      </c>
      <c r="H20" s="10">
        <v>24256572.5</v>
      </c>
      <c r="I20" s="10">
        <v>22202825.399999999</v>
      </c>
    </row>
    <row r="21" spans="1:9" x14ac:dyDescent="0.25">
      <c r="A21" s="6" t="s">
        <v>25</v>
      </c>
      <c r="B21" s="6" t="s">
        <v>45</v>
      </c>
      <c r="C21" s="7" t="s">
        <v>27</v>
      </c>
      <c r="D21" s="8" t="s">
        <v>46</v>
      </c>
      <c r="E21" s="9" t="s">
        <v>47</v>
      </c>
      <c r="F21" s="10">
        <v>6209759</v>
      </c>
      <c r="G21" s="10">
        <v>6209758.2999999998</v>
      </c>
      <c r="H21" s="10">
        <v>6209758.2999999998</v>
      </c>
      <c r="I21" s="10">
        <v>5539888.7000000002</v>
      </c>
    </row>
    <row r="22" spans="1:9" x14ac:dyDescent="0.25">
      <c r="A22" s="6" t="s">
        <v>25</v>
      </c>
      <c r="B22" s="6" t="s">
        <v>48</v>
      </c>
      <c r="C22" s="7" t="s">
        <v>27</v>
      </c>
      <c r="D22" s="8" t="s">
        <v>49</v>
      </c>
      <c r="E22" s="9" t="s">
        <v>50</v>
      </c>
      <c r="F22" s="10">
        <v>6209759</v>
      </c>
      <c r="G22" s="10">
        <v>6209758.2999999998</v>
      </c>
      <c r="H22" s="10">
        <v>6209758.2999999998</v>
      </c>
      <c r="I22" s="10">
        <v>5539888.7000000002</v>
      </c>
    </row>
    <row r="23" spans="1:9" x14ac:dyDescent="0.25">
      <c r="A23" s="11" t="s">
        <v>25</v>
      </c>
      <c r="B23" s="11" t="s">
        <v>48</v>
      </c>
      <c r="C23" s="12" t="s">
        <v>33</v>
      </c>
      <c r="D23" s="13" t="s">
        <v>51</v>
      </c>
      <c r="E23" s="14" t="s">
        <v>52</v>
      </c>
      <c r="F23" s="15">
        <v>6209759</v>
      </c>
      <c r="G23" s="15">
        <v>6209758.2999999998</v>
      </c>
      <c r="H23" s="15">
        <v>6209758.2999999998</v>
      </c>
      <c r="I23" s="15">
        <v>5539888.7000000002</v>
      </c>
    </row>
    <row r="24" spans="1:9" x14ac:dyDescent="0.25">
      <c r="A24" s="6" t="s">
        <v>42</v>
      </c>
      <c r="B24" s="6" t="s">
        <v>42</v>
      </c>
      <c r="C24" s="7" t="s">
        <v>42</v>
      </c>
      <c r="D24" s="8" t="s">
        <v>53</v>
      </c>
      <c r="E24" s="9" t="s">
        <v>26</v>
      </c>
      <c r="F24" s="10">
        <v>6209759</v>
      </c>
      <c r="G24" s="10">
        <v>6209758.2999999998</v>
      </c>
      <c r="H24" s="10">
        <v>6209758.2999999998</v>
      </c>
      <c r="I24" s="10">
        <v>5539888.7000000002</v>
      </c>
    </row>
    <row r="25" spans="1:9" x14ac:dyDescent="0.25">
      <c r="A25" s="6" t="s">
        <v>54</v>
      </c>
      <c r="B25" s="6" t="s">
        <v>55</v>
      </c>
      <c r="C25" s="7" t="s">
        <v>27</v>
      </c>
      <c r="D25" s="8" t="s">
        <v>56</v>
      </c>
      <c r="E25" s="9" t="s">
        <v>30</v>
      </c>
      <c r="F25" s="10">
        <v>441737</v>
      </c>
      <c r="G25" s="10">
        <v>0</v>
      </c>
      <c r="H25" s="10">
        <v>378667.5</v>
      </c>
      <c r="I25" s="10">
        <v>407457.2</v>
      </c>
    </row>
    <row r="26" spans="1:9" x14ac:dyDescent="0.25">
      <c r="A26" s="6" t="s">
        <v>54</v>
      </c>
      <c r="B26" s="6" t="s">
        <v>26</v>
      </c>
      <c r="C26" s="7" t="s">
        <v>27</v>
      </c>
      <c r="D26" s="8" t="s">
        <v>57</v>
      </c>
      <c r="E26" s="9" t="s">
        <v>58</v>
      </c>
      <c r="F26" s="10">
        <v>137911.70000000001</v>
      </c>
      <c r="G26" s="10">
        <v>0</v>
      </c>
      <c r="H26" s="10">
        <v>136818.4</v>
      </c>
      <c r="I26" s="10">
        <v>136499.5</v>
      </c>
    </row>
    <row r="27" spans="1:9" x14ac:dyDescent="0.25">
      <c r="A27" s="11" t="s">
        <v>54</v>
      </c>
      <c r="B27" s="11" t="s">
        <v>30</v>
      </c>
      <c r="C27" s="12" t="s">
        <v>27</v>
      </c>
      <c r="D27" s="13" t="s">
        <v>59</v>
      </c>
      <c r="E27" s="14" t="s">
        <v>60</v>
      </c>
      <c r="F27" s="15">
        <v>137911.70000000001</v>
      </c>
      <c r="G27" s="15">
        <v>0</v>
      </c>
      <c r="H27" s="15">
        <v>136818.4</v>
      </c>
      <c r="I27" s="15">
        <v>136499.5</v>
      </c>
    </row>
    <row r="28" spans="1:9" x14ac:dyDescent="0.25">
      <c r="A28" s="11" t="s">
        <v>54</v>
      </c>
      <c r="B28" s="11" t="s">
        <v>58</v>
      </c>
      <c r="C28" s="12" t="s">
        <v>27</v>
      </c>
      <c r="D28" s="13" t="s">
        <v>61</v>
      </c>
      <c r="E28" s="14" t="s">
        <v>62</v>
      </c>
      <c r="F28" s="15">
        <v>0</v>
      </c>
      <c r="G28" s="15">
        <v>0</v>
      </c>
      <c r="H28" s="15">
        <v>0</v>
      </c>
      <c r="I28" s="15">
        <v>0</v>
      </c>
    </row>
    <row r="29" spans="1:9" x14ac:dyDescent="0.25">
      <c r="A29" s="6" t="s">
        <v>54</v>
      </c>
      <c r="B29" s="6" t="s">
        <v>45</v>
      </c>
      <c r="C29" s="7" t="s">
        <v>27</v>
      </c>
      <c r="D29" s="8" t="s">
        <v>63</v>
      </c>
      <c r="E29" s="9" t="s">
        <v>64</v>
      </c>
      <c r="F29" s="10">
        <v>75727</v>
      </c>
      <c r="G29" s="10">
        <v>0</v>
      </c>
      <c r="H29" s="10">
        <v>54819.3</v>
      </c>
      <c r="I29" s="10">
        <v>97528.2</v>
      </c>
    </row>
    <row r="30" spans="1:9" x14ac:dyDescent="0.25">
      <c r="A30" s="11" t="s">
        <v>54</v>
      </c>
      <c r="B30" s="11" t="s">
        <v>48</v>
      </c>
      <c r="C30" s="12" t="s">
        <v>27</v>
      </c>
      <c r="D30" s="13" t="s">
        <v>65</v>
      </c>
      <c r="E30" s="14" t="s">
        <v>66</v>
      </c>
      <c r="F30" s="15">
        <v>23000</v>
      </c>
      <c r="G30" s="15">
        <v>0</v>
      </c>
      <c r="H30" s="15">
        <v>20000</v>
      </c>
      <c r="I30" s="15">
        <v>62708.9</v>
      </c>
    </row>
    <row r="31" spans="1:9" x14ac:dyDescent="0.25">
      <c r="A31" s="11" t="s">
        <v>54</v>
      </c>
      <c r="B31" s="11" t="s">
        <v>67</v>
      </c>
      <c r="C31" s="12" t="s">
        <v>27</v>
      </c>
      <c r="D31" s="13" t="s">
        <v>68</v>
      </c>
      <c r="E31" s="14" t="s">
        <v>69</v>
      </c>
      <c r="F31" s="15">
        <v>51227</v>
      </c>
      <c r="G31" s="15">
        <v>0</v>
      </c>
      <c r="H31" s="15">
        <v>34819.300000000003</v>
      </c>
      <c r="I31" s="15">
        <v>34819.300000000003</v>
      </c>
    </row>
    <row r="32" spans="1:9" x14ac:dyDescent="0.25">
      <c r="A32" s="11" t="s">
        <v>54</v>
      </c>
      <c r="B32" s="11" t="s">
        <v>70</v>
      </c>
      <c r="C32" s="12" t="s">
        <v>27</v>
      </c>
      <c r="D32" s="13" t="s">
        <v>71</v>
      </c>
      <c r="E32" s="14" t="s">
        <v>72</v>
      </c>
      <c r="F32" s="15">
        <v>1500</v>
      </c>
      <c r="G32" s="15">
        <v>0</v>
      </c>
      <c r="H32" s="15">
        <v>0</v>
      </c>
      <c r="I32" s="15">
        <v>0</v>
      </c>
    </row>
    <row r="33" spans="1:9" x14ac:dyDescent="0.25">
      <c r="A33" s="6" t="s">
        <v>54</v>
      </c>
      <c r="B33" s="6" t="s">
        <v>73</v>
      </c>
      <c r="C33" s="7" t="s">
        <v>27</v>
      </c>
      <c r="D33" s="8" t="s">
        <v>74</v>
      </c>
      <c r="E33" s="9" t="s">
        <v>75</v>
      </c>
      <c r="F33" s="10">
        <v>27701</v>
      </c>
      <c r="G33" s="10">
        <v>0</v>
      </c>
      <c r="H33" s="10">
        <v>27700.2</v>
      </c>
      <c r="I33" s="10">
        <v>26884.2</v>
      </c>
    </row>
    <row r="34" spans="1:9" x14ac:dyDescent="0.25">
      <c r="A34" s="6" t="s">
        <v>54</v>
      </c>
      <c r="B34" s="6" t="s">
        <v>76</v>
      </c>
      <c r="C34" s="7" t="s">
        <v>27</v>
      </c>
      <c r="D34" s="8" t="s">
        <v>77</v>
      </c>
      <c r="E34" s="9" t="s">
        <v>45</v>
      </c>
      <c r="F34" s="10">
        <v>27701</v>
      </c>
      <c r="G34" s="10">
        <v>0</v>
      </c>
      <c r="H34" s="10">
        <v>27700.2</v>
      </c>
      <c r="I34" s="10">
        <v>26884.2</v>
      </c>
    </row>
    <row r="35" spans="1:9" x14ac:dyDescent="0.25">
      <c r="A35" s="11" t="s">
        <v>54</v>
      </c>
      <c r="B35" s="11" t="s">
        <v>76</v>
      </c>
      <c r="C35" s="12" t="s">
        <v>33</v>
      </c>
      <c r="D35" s="13" t="s">
        <v>78</v>
      </c>
      <c r="E35" s="14" t="s">
        <v>48</v>
      </c>
      <c r="F35" s="15">
        <v>24202</v>
      </c>
      <c r="G35" s="15">
        <v>0</v>
      </c>
      <c r="H35" s="15">
        <v>24201.200000000001</v>
      </c>
      <c r="I35" s="15">
        <v>23385.200000000001</v>
      </c>
    </row>
    <row r="36" spans="1:9" x14ac:dyDescent="0.25">
      <c r="A36" s="6" t="s">
        <v>54</v>
      </c>
      <c r="B36" s="6" t="s">
        <v>76</v>
      </c>
      <c r="C36" s="7" t="s">
        <v>79</v>
      </c>
      <c r="D36" s="8" t="s">
        <v>80</v>
      </c>
      <c r="E36" s="9" t="s">
        <v>81</v>
      </c>
      <c r="F36" s="10">
        <v>3499</v>
      </c>
      <c r="G36" s="10">
        <v>0</v>
      </c>
      <c r="H36" s="10">
        <v>3499</v>
      </c>
      <c r="I36" s="10">
        <v>3499</v>
      </c>
    </row>
    <row r="37" spans="1:9" x14ac:dyDescent="0.25">
      <c r="A37" s="11" t="s">
        <v>54</v>
      </c>
      <c r="B37" s="11" t="s">
        <v>76</v>
      </c>
      <c r="C37" s="12" t="s">
        <v>82</v>
      </c>
      <c r="D37" s="13" t="s">
        <v>83</v>
      </c>
      <c r="E37" s="14" t="s">
        <v>67</v>
      </c>
      <c r="F37" s="15">
        <v>3499</v>
      </c>
      <c r="G37" s="15">
        <v>0</v>
      </c>
      <c r="H37" s="15">
        <v>3499</v>
      </c>
      <c r="I37" s="15">
        <v>3499</v>
      </c>
    </row>
    <row r="38" spans="1:9" x14ac:dyDescent="0.25">
      <c r="A38" s="6" t="s">
        <v>54</v>
      </c>
      <c r="B38" s="6" t="s">
        <v>84</v>
      </c>
      <c r="C38" s="7" t="s">
        <v>27</v>
      </c>
      <c r="D38" s="8" t="s">
        <v>85</v>
      </c>
      <c r="E38" s="9" t="s">
        <v>70</v>
      </c>
      <c r="F38" s="10">
        <v>138704</v>
      </c>
      <c r="G38" s="10">
        <v>0</v>
      </c>
      <c r="H38" s="10">
        <v>98609.7</v>
      </c>
      <c r="I38" s="10">
        <v>80137.7</v>
      </c>
    </row>
    <row r="39" spans="1:9" x14ac:dyDescent="0.25">
      <c r="A39" s="6" t="s">
        <v>54</v>
      </c>
      <c r="B39" s="6" t="s">
        <v>86</v>
      </c>
      <c r="C39" s="7" t="s">
        <v>27</v>
      </c>
      <c r="D39" s="8" t="s">
        <v>87</v>
      </c>
      <c r="E39" s="9" t="s">
        <v>88</v>
      </c>
      <c r="F39" s="10">
        <v>138704</v>
      </c>
      <c r="G39" s="10">
        <v>0</v>
      </c>
      <c r="H39" s="10">
        <v>98609.7</v>
      </c>
      <c r="I39" s="10">
        <v>80137.7</v>
      </c>
    </row>
    <row r="40" spans="1:9" x14ac:dyDescent="0.25">
      <c r="A40" s="6" t="s">
        <v>54</v>
      </c>
      <c r="B40" s="6" t="s">
        <v>86</v>
      </c>
      <c r="C40" s="7" t="s">
        <v>33</v>
      </c>
      <c r="D40" s="8" t="s">
        <v>89</v>
      </c>
      <c r="E40" s="9" t="s">
        <v>90</v>
      </c>
      <c r="F40" s="10">
        <v>48524</v>
      </c>
      <c r="G40" s="10">
        <v>0</v>
      </c>
      <c r="H40" s="10">
        <v>48523.1</v>
      </c>
      <c r="I40" s="10">
        <v>29174.7</v>
      </c>
    </row>
    <row r="41" spans="1:9" x14ac:dyDescent="0.25">
      <c r="A41" s="11" t="s">
        <v>54</v>
      </c>
      <c r="B41" s="11" t="s">
        <v>86</v>
      </c>
      <c r="C41" s="12" t="s">
        <v>91</v>
      </c>
      <c r="D41" s="13" t="s">
        <v>92</v>
      </c>
      <c r="E41" s="14" t="s">
        <v>93</v>
      </c>
      <c r="F41" s="15">
        <v>42894</v>
      </c>
      <c r="G41" s="15">
        <v>0</v>
      </c>
      <c r="H41" s="15">
        <v>42893.1</v>
      </c>
      <c r="I41" s="15">
        <v>20815.2</v>
      </c>
    </row>
    <row r="42" spans="1:9" x14ac:dyDescent="0.25">
      <c r="A42" s="11" t="s">
        <v>54</v>
      </c>
      <c r="B42" s="11" t="s">
        <v>86</v>
      </c>
      <c r="C42" s="12" t="s">
        <v>39</v>
      </c>
      <c r="D42" s="13" t="s">
        <v>94</v>
      </c>
      <c r="E42" s="14" t="s">
        <v>95</v>
      </c>
      <c r="F42" s="15">
        <v>5630</v>
      </c>
      <c r="G42" s="15">
        <v>0</v>
      </c>
      <c r="H42" s="15">
        <v>5630</v>
      </c>
      <c r="I42" s="15">
        <v>8359.5</v>
      </c>
    </row>
    <row r="43" spans="1:9" x14ac:dyDescent="0.25">
      <c r="A43" s="11" t="s">
        <v>54</v>
      </c>
      <c r="B43" s="11" t="s">
        <v>86</v>
      </c>
      <c r="C43" s="12" t="s">
        <v>96</v>
      </c>
      <c r="D43" s="13" t="s">
        <v>97</v>
      </c>
      <c r="E43" s="14" t="s">
        <v>98</v>
      </c>
      <c r="F43" s="15">
        <v>90180</v>
      </c>
      <c r="G43" s="15">
        <v>0</v>
      </c>
      <c r="H43" s="15">
        <v>50086.7</v>
      </c>
      <c r="I43" s="15">
        <v>50963.1</v>
      </c>
    </row>
    <row r="44" spans="1:9" x14ac:dyDescent="0.25">
      <c r="A44" s="6" t="s">
        <v>54</v>
      </c>
      <c r="B44" s="6" t="s">
        <v>99</v>
      </c>
      <c r="C44" s="7" t="s">
        <v>27</v>
      </c>
      <c r="D44" s="8" t="s">
        <v>100</v>
      </c>
      <c r="E44" s="9" t="s">
        <v>73</v>
      </c>
      <c r="F44" s="10">
        <v>61693.3</v>
      </c>
      <c r="G44" s="10">
        <v>0</v>
      </c>
      <c r="H44" s="10">
        <v>60719.8</v>
      </c>
      <c r="I44" s="10">
        <v>66407.600000000006</v>
      </c>
    </row>
    <row r="45" spans="1:9" x14ac:dyDescent="0.25">
      <c r="A45" s="11" t="s">
        <v>54</v>
      </c>
      <c r="B45" s="11" t="s">
        <v>101</v>
      </c>
      <c r="C45" s="12" t="s">
        <v>27</v>
      </c>
      <c r="D45" s="13" t="s">
        <v>102</v>
      </c>
      <c r="E45" s="14" t="s">
        <v>103</v>
      </c>
      <c r="F45" s="15">
        <v>0</v>
      </c>
      <c r="G45" s="15">
        <v>0</v>
      </c>
      <c r="H45" s="15">
        <v>0</v>
      </c>
      <c r="I45" s="15">
        <v>0</v>
      </c>
    </row>
    <row r="46" spans="1:9" x14ac:dyDescent="0.25">
      <c r="A46" s="6" t="s">
        <v>54</v>
      </c>
      <c r="B46" s="6" t="s">
        <v>104</v>
      </c>
      <c r="C46" s="7" t="s">
        <v>27</v>
      </c>
      <c r="D46" s="8" t="s">
        <v>105</v>
      </c>
      <c r="E46" s="9" t="s">
        <v>106</v>
      </c>
      <c r="F46" s="10">
        <v>26265</v>
      </c>
      <c r="G46" s="10">
        <v>0</v>
      </c>
      <c r="H46" s="10">
        <v>25547.7</v>
      </c>
      <c r="I46" s="10">
        <v>27038.3</v>
      </c>
    </row>
    <row r="47" spans="1:9" x14ac:dyDescent="0.25">
      <c r="A47" s="11" t="s">
        <v>54</v>
      </c>
      <c r="B47" s="11" t="s">
        <v>104</v>
      </c>
      <c r="C47" s="12" t="s">
        <v>33</v>
      </c>
      <c r="D47" s="13" t="s">
        <v>107</v>
      </c>
      <c r="E47" s="14" t="s">
        <v>108</v>
      </c>
      <c r="F47" s="15">
        <v>17085</v>
      </c>
      <c r="G47" s="15">
        <v>0</v>
      </c>
      <c r="H47" s="15">
        <v>16367.7</v>
      </c>
      <c r="I47" s="15">
        <v>17858.3</v>
      </c>
    </row>
    <row r="48" spans="1:9" x14ac:dyDescent="0.25">
      <c r="A48" s="11" t="s">
        <v>54</v>
      </c>
      <c r="B48" s="11" t="s">
        <v>104</v>
      </c>
      <c r="C48" s="12" t="s">
        <v>109</v>
      </c>
      <c r="D48" s="13" t="s">
        <v>110</v>
      </c>
      <c r="E48" s="14" t="s">
        <v>76</v>
      </c>
      <c r="F48" s="15">
        <v>9180</v>
      </c>
      <c r="G48" s="15">
        <v>0</v>
      </c>
      <c r="H48" s="15">
        <v>9180</v>
      </c>
      <c r="I48" s="15">
        <v>9180</v>
      </c>
    </row>
    <row r="49" spans="1:9" x14ac:dyDescent="0.25">
      <c r="A49" s="11" t="s">
        <v>54</v>
      </c>
      <c r="B49" s="11" t="s">
        <v>111</v>
      </c>
      <c r="C49" s="12" t="s">
        <v>27</v>
      </c>
      <c r="D49" s="13" t="s">
        <v>112</v>
      </c>
      <c r="E49" s="14" t="s">
        <v>113</v>
      </c>
      <c r="F49" s="15">
        <v>22528.3</v>
      </c>
      <c r="G49" s="15">
        <v>0</v>
      </c>
      <c r="H49" s="15">
        <v>22527.4</v>
      </c>
      <c r="I49" s="15">
        <v>22527.4</v>
      </c>
    </row>
    <row r="50" spans="1:9" x14ac:dyDescent="0.25">
      <c r="A50" s="6" t="s">
        <v>54</v>
      </c>
      <c r="B50" s="6" t="s">
        <v>114</v>
      </c>
      <c r="C50" s="7" t="s">
        <v>27</v>
      </c>
      <c r="D50" s="8" t="s">
        <v>115</v>
      </c>
      <c r="E50" s="9" t="s">
        <v>116</v>
      </c>
      <c r="F50" s="10">
        <v>12900</v>
      </c>
      <c r="G50" s="10">
        <v>0</v>
      </c>
      <c r="H50" s="10">
        <v>12644.7</v>
      </c>
      <c r="I50" s="10">
        <v>16841.8</v>
      </c>
    </row>
    <row r="51" spans="1:9" x14ac:dyDescent="0.25">
      <c r="A51" s="11" t="s">
        <v>54</v>
      </c>
      <c r="B51" s="11" t="s">
        <v>114</v>
      </c>
      <c r="C51" s="12" t="s">
        <v>117</v>
      </c>
      <c r="D51" s="13" t="s">
        <v>115</v>
      </c>
      <c r="E51" s="14" t="s">
        <v>118</v>
      </c>
      <c r="F51" s="15">
        <v>12900</v>
      </c>
      <c r="G51" s="15">
        <v>0</v>
      </c>
      <c r="H51" s="15">
        <v>12644.7</v>
      </c>
      <c r="I51" s="15">
        <v>16841.8</v>
      </c>
    </row>
    <row r="52" spans="1:9" x14ac:dyDescent="0.25">
      <c r="A52" s="6" t="s">
        <v>119</v>
      </c>
      <c r="B52" s="6" t="s">
        <v>55</v>
      </c>
      <c r="C52" s="7" t="s">
        <v>27</v>
      </c>
      <c r="D52" s="8" t="s">
        <v>120</v>
      </c>
      <c r="E52" s="9" t="s">
        <v>121</v>
      </c>
      <c r="F52" s="10">
        <v>8000</v>
      </c>
      <c r="G52" s="10">
        <v>0</v>
      </c>
      <c r="H52" s="10">
        <v>8000</v>
      </c>
      <c r="I52" s="10">
        <v>645263.4</v>
      </c>
    </row>
    <row r="53" spans="1:9" x14ac:dyDescent="0.25">
      <c r="A53" s="6" t="s">
        <v>119</v>
      </c>
      <c r="B53" s="6" t="s">
        <v>84</v>
      </c>
      <c r="C53" s="7" t="s">
        <v>27</v>
      </c>
      <c r="D53" s="8" t="s">
        <v>122</v>
      </c>
      <c r="E53" s="9" t="s">
        <v>123</v>
      </c>
      <c r="F53" s="10">
        <v>8000</v>
      </c>
      <c r="G53" s="10">
        <v>0</v>
      </c>
      <c r="H53" s="10">
        <v>8000</v>
      </c>
      <c r="I53" s="10">
        <v>645263.4</v>
      </c>
    </row>
    <row r="54" spans="1:9" x14ac:dyDescent="0.25">
      <c r="A54" s="6" t="s">
        <v>119</v>
      </c>
      <c r="B54" s="6" t="s">
        <v>124</v>
      </c>
      <c r="C54" s="7" t="s">
        <v>27</v>
      </c>
      <c r="D54" s="8" t="s">
        <v>77</v>
      </c>
      <c r="E54" s="9" t="s">
        <v>125</v>
      </c>
      <c r="F54" s="10">
        <v>8000</v>
      </c>
      <c r="G54" s="10">
        <v>0</v>
      </c>
      <c r="H54" s="10">
        <v>8000</v>
      </c>
      <c r="I54" s="10">
        <v>645263.4</v>
      </c>
    </row>
    <row r="55" spans="1:9" x14ac:dyDescent="0.25">
      <c r="A55" s="11" t="s">
        <v>119</v>
      </c>
      <c r="B55" s="11" t="s">
        <v>124</v>
      </c>
      <c r="C55" s="12" t="s">
        <v>33</v>
      </c>
      <c r="D55" s="13" t="s">
        <v>78</v>
      </c>
      <c r="E55" s="14" t="s">
        <v>25</v>
      </c>
      <c r="F55" s="15">
        <v>0</v>
      </c>
      <c r="G55" s="15">
        <v>0</v>
      </c>
      <c r="H55" s="15">
        <v>0</v>
      </c>
      <c r="I55" s="15">
        <v>89782.9</v>
      </c>
    </row>
    <row r="56" spans="1:9" x14ac:dyDescent="0.25">
      <c r="A56" s="6" t="s">
        <v>119</v>
      </c>
      <c r="B56" s="6" t="s">
        <v>124</v>
      </c>
      <c r="C56" s="7" t="s">
        <v>79</v>
      </c>
      <c r="D56" s="8" t="s">
        <v>126</v>
      </c>
      <c r="E56" s="9" t="s">
        <v>54</v>
      </c>
      <c r="F56" s="10">
        <v>8000</v>
      </c>
      <c r="G56" s="10">
        <v>0</v>
      </c>
      <c r="H56" s="10">
        <v>8000</v>
      </c>
      <c r="I56" s="10">
        <v>555480.5</v>
      </c>
    </row>
    <row r="57" spans="1:9" x14ac:dyDescent="0.25">
      <c r="A57" s="11" t="s">
        <v>119</v>
      </c>
      <c r="B57" s="11" t="s">
        <v>124</v>
      </c>
      <c r="C57" s="12" t="s">
        <v>127</v>
      </c>
      <c r="D57" s="13" t="s">
        <v>128</v>
      </c>
      <c r="E57" s="14" t="s">
        <v>119</v>
      </c>
      <c r="F57" s="15">
        <v>0</v>
      </c>
      <c r="G57" s="15">
        <v>0</v>
      </c>
      <c r="H57" s="15">
        <v>0</v>
      </c>
      <c r="I57" s="15">
        <v>44378</v>
      </c>
    </row>
    <row r="58" spans="1:9" ht="25.5" x14ac:dyDescent="0.25">
      <c r="A58" s="11" t="s">
        <v>119</v>
      </c>
      <c r="B58" s="11" t="s">
        <v>124</v>
      </c>
      <c r="C58" s="12" t="s">
        <v>82</v>
      </c>
      <c r="D58" s="13" t="s">
        <v>129</v>
      </c>
      <c r="E58" s="14" t="s">
        <v>130</v>
      </c>
      <c r="F58" s="15">
        <v>0</v>
      </c>
      <c r="G58" s="15">
        <v>0</v>
      </c>
      <c r="H58" s="15">
        <v>0</v>
      </c>
      <c r="I58" s="15">
        <v>494400.7</v>
      </c>
    </row>
    <row r="59" spans="1:9" x14ac:dyDescent="0.25">
      <c r="A59" s="11" t="s">
        <v>119</v>
      </c>
      <c r="B59" s="11" t="s">
        <v>124</v>
      </c>
      <c r="C59" s="12" t="s">
        <v>117</v>
      </c>
      <c r="D59" s="13" t="s">
        <v>131</v>
      </c>
      <c r="E59" s="14" t="s">
        <v>132</v>
      </c>
      <c r="F59" s="15">
        <v>8000</v>
      </c>
      <c r="G59" s="15">
        <v>0</v>
      </c>
      <c r="H59" s="15">
        <v>8000</v>
      </c>
      <c r="I59" s="15">
        <v>16701.900000000001</v>
      </c>
    </row>
    <row r="60" spans="1:9" x14ac:dyDescent="0.25">
      <c r="A60" s="6" t="s">
        <v>133</v>
      </c>
      <c r="B60" s="6" t="s">
        <v>55</v>
      </c>
      <c r="C60" s="7" t="s">
        <v>27</v>
      </c>
      <c r="D60" s="8" t="s">
        <v>134</v>
      </c>
      <c r="E60" s="9" t="s">
        <v>135</v>
      </c>
      <c r="F60" s="10">
        <v>0</v>
      </c>
      <c r="G60" s="10">
        <v>0</v>
      </c>
      <c r="H60" s="10">
        <v>0</v>
      </c>
      <c r="I60" s="10">
        <v>63782</v>
      </c>
    </row>
    <row r="61" spans="1:9" x14ac:dyDescent="0.25">
      <c r="A61" s="6" t="s">
        <v>133</v>
      </c>
      <c r="B61" s="6" t="s">
        <v>45</v>
      </c>
      <c r="C61" s="7" t="s">
        <v>27</v>
      </c>
      <c r="D61" s="8" t="s">
        <v>136</v>
      </c>
      <c r="E61" s="9" t="s">
        <v>36</v>
      </c>
      <c r="F61" s="10">
        <v>0</v>
      </c>
      <c r="G61" s="10">
        <v>0</v>
      </c>
      <c r="H61" s="10">
        <v>0</v>
      </c>
      <c r="I61" s="10">
        <v>63782</v>
      </c>
    </row>
    <row r="62" spans="1:9" x14ac:dyDescent="0.25">
      <c r="A62" s="6" t="s">
        <v>133</v>
      </c>
      <c r="B62" s="6" t="s">
        <v>48</v>
      </c>
      <c r="C62" s="7" t="s">
        <v>27</v>
      </c>
      <c r="D62" s="8" t="s">
        <v>137</v>
      </c>
      <c r="E62" s="9" t="s">
        <v>133</v>
      </c>
      <c r="F62" s="10">
        <v>0</v>
      </c>
      <c r="G62" s="10">
        <v>0</v>
      </c>
      <c r="H62" s="10">
        <v>0</v>
      </c>
      <c r="I62" s="10">
        <v>63782</v>
      </c>
    </row>
    <row r="63" spans="1:9" x14ac:dyDescent="0.25">
      <c r="A63" s="6" t="s">
        <v>133</v>
      </c>
      <c r="B63" s="6" t="s">
        <v>48</v>
      </c>
      <c r="C63" s="7" t="s">
        <v>33</v>
      </c>
      <c r="D63" s="8" t="s">
        <v>136</v>
      </c>
      <c r="E63" s="9" t="s">
        <v>138</v>
      </c>
      <c r="F63" s="10">
        <v>0</v>
      </c>
      <c r="G63" s="10">
        <v>0</v>
      </c>
      <c r="H63" s="10">
        <v>0</v>
      </c>
      <c r="I63" s="10">
        <v>63782</v>
      </c>
    </row>
    <row r="64" spans="1:9" x14ac:dyDescent="0.25">
      <c r="A64" s="11" t="s">
        <v>133</v>
      </c>
      <c r="B64" s="11" t="s">
        <v>48</v>
      </c>
      <c r="C64" s="12" t="s">
        <v>139</v>
      </c>
      <c r="D64" s="13" t="s">
        <v>140</v>
      </c>
      <c r="E64" s="14" t="s">
        <v>84</v>
      </c>
      <c r="F64" s="15">
        <v>0</v>
      </c>
      <c r="G64" s="15">
        <v>0</v>
      </c>
      <c r="H64" s="15">
        <v>0</v>
      </c>
      <c r="I64" s="15">
        <v>63782</v>
      </c>
    </row>
    <row r="65" spans="1:9" x14ac:dyDescent="0.25">
      <c r="A65" s="6" t="s">
        <v>42</v>
      </c>
      <c r="B65" s="6" t="s">
        <v>42</v>
      </c>
      <c r="C65" s="7" t="s">
        <v>42</v>
      </c>
      <c r="D65" s="8" t="s">
        <v>141</v>
      </c>
      <c r="E65" s="9" t="s">
        <v>142</v>
      </c>
      <c r="F65" s="10">
        <v>449737</v>
      </c>
      <c r="G65" s="10">
        <v>386667.5</v>
      </c>
      <c r="H65" s="10">
        <v>386667.5</v>
      </c>
      <c r="I65" s="10">
        <v>1116502.6000000001</v>
      </c>
    </row>
    <row r="66" spans="1:9" x14ac:dyDescent="0.25">
      <c r="A66" s="6" t="s">
        <v>42</v>
      </c>
      <c r="B66" s="6" t="s">
        <v>42</v>
      </c>
      <c r="C66" s="7" t="s">
        <v>42</v>
      </c>
      <c r="D66" s="8" t="s">
        <v>143</v>
      </c>
      <c r="E66" s="9" t="s">
        <v>86</v>
      </c>
      <c r="F66" s="10">
        <v>30916069</v>
      </c>
      <c r="G66" s="10">
        <v>30852998.300000001</v>
      </c>
      <c r="H66" s="10">
        <v>30852998.300000001</v>
      </c>
      <c r="I66" s="10">
        <v>28859216.800000001</v>
      </c>
    </row>
    <row r="69" spans="1:9" ht="21" customHeight="1" x14ac:dyDescent="0.25">
      <c r="D69" s="16" t="s">
        <v>144</v>
      </c>
      <c r="E69" s="20" t="s">
        <v>145</v>
      </c>
      <c r="F69" s="20"/>
      <c r="G69" s="20"/>
      <c r="H69" s="17" t="s">
        <v>146</v>
      </c>
      <c r="I69" s="17"/>
    </row>
    <row r="70" spans="1:9" ht="14.25" customHeight="1" x14ac:dyDescent="0.25">
      <c r="D70" s="18" t="s">
        <v>147</v>
      </c>
    </row>
    <row r="71" spans="1:9" ht="15" customHeight="1" x14ac:dyDescent="0.25">
      <c r="D71" s="19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69:G69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E143-FA13-4DF3-8313-9ABE7F533B18}">
  <sheetPr codeName="Sheet2"/>
  <dimension ref="A2:L33"/>
  <sheetViews>
    <sheetView zoomScale="115" zoomScaleNormal="115" workbookViewId="0">
      <selection activeCell="A13" sqref="A13"/>
    </sheetView>
  </sheetViews>
  <sheetFormatPr defaultRowHeight="15" x14ac:dyDescent="0.25"/>
  <cols>
    <col min="1" max="1" width="15.28515625" style="30" customWidth="1"/>
    <col min="2" max="2" width="9.140625" style="30"/>
    <col min="3" max="3" width="21.5703125" style="30" customWidth="1"/>
    <col min="4" max="4" width="24.5703125" style="30" customWidth="1"/>
    <col min="5" max="5" width="21.140625" style="30" customWidth="1"/>
    <col min="6" max="6" width="36.140625" style="30" customWidth="1"/>
    <col min="7" max="7" width="17.7109375" style="30" bestFit="1" customWidth="1"/>
    <col min="8" max="8" width="20.28515625" style="30" customWidth="1"/>
    <col min="9" max="9" width="19.42578125" style="30" customWidth="1"/>
    <col min="10" max="10" width="14" style="30" customWidth="1"/>
    <col min="11" max="11" width="13.42578125" style="30" bestFit="1" customWidth="1"/>
    <col min="12" max="12" width="12.7109375" style="30" customWidth="1"/>
    <col min="13" max="16384" width="9.140625" style="30"/>
  </cols>
  <sheetData>
    <row r="2" spans="1:12" ht="15.75" customHeight="1" x14ac:dyDescent="0.25">
      <c r="A2" s="46" t="s">
        <v>271</v>
      </c>
      <c r="B2" s="46"/>
      <c r="C2" s="46"/>
      <c r="D2" s="46"/>
      <c r="E2" s="46"/>
      <c r="F2" s="46"/>
      <c r="G2" s="46"/>
      <c r="H2" s="46"/>
      <c r="I2" s="46"/>
    </row>
    <row r="3" spans="1:12" x14ac:dyDescent="0.25">
      <c r="A3" s="45" t="s">
        <v>270</v>
      </c>
      <c r="B3" s="45"/>
      <c r="C3" s="45"/>
      <c r="D3" s="45"/>
      <c r="E3" s="45"/>
      <c r="F3" s="45"/>
      <c r="G3" s="45"/>
      <c r="H3" s="45"/>
      <c r="I3" s="45"/>
    </row>
    <row r="4" spans="1:12" x14ac:dyDescent="0.25">
      <c r="A4" s="45" t="s">
        <v>269</v>
      </c>
      <c r="B4" s="45"/>
      <c r="C4" s="45"/>
      <c r="D4" s="45"/>
      <c r="E4" s="45"/>
      <c r="F4" s="45"/>
      <c r="G4" s="45"/>
      <c r="H4" s="45"/>
      <c r="I4" s="45"/>
    </row>
    <row r="6" spans="1:12" ht="28.9" customHeight="1" x14ac:dyDescent="0.25">
      <c r="A6" s="41" t="s">
        <v>268</v>
      </c>
      <c r="B6" s="41" t="s">
        <v>267</v>
      </c>
      <c r="C6" s="44" t="s">
        <v>266</v>
      </c>
      <c r="D6" s="44" t="s">
        <v>265</v>
      </c>
      <c r="E6" s="42" t="s">
        <v>264</v>
      </c>
      <c r="F6" s="41" t="s">
        <v>263</v>
      </c>
      <c r="G6" s="44" t="s">
        <v>262</v>
      </c>
      <c r="H6" s="43" t="s">
        <v>261</v>
      </c>
      <c r="I6" s="42" t="s">
        <v>260</v>
      </c>
      <c r="J6" s="41" t="s">
        <v>259</v>
      </c>
      <c r="K6" s="41" t="s">
        <v>258</v>
      </c>
      <c r="L6" s="41" t="s">
        <v>257</v>
      </c>
    </row>
    <row r="7" spans="1:12" ht="30" x14ac:dyDescent="0.25">
      <c r="A7" s="36">
        <v>32793481</v>
      </c>
      <c r="B7" s="36" t="s">
        <v>256</v>
      </c>
      <c r="C7" s="36" t="s">
        <v>255</v>
      </c>
      <c r="D7" s="38">
        <v>45197</v>
      </c>
      <c r="E7" s="40" t="s">
        <v>254</v>
      </c>
      <c r="F7" s="39" t="s">
        <v>253</v>
      </c>
      <c r="G7" s="38" t="s">
        <v>252</v>
      </c>
      <c r="H7" s="38">
        <v>45196</v>
      </c>
      <c r="I7" s="37">
        <v>174000</v>
      </c>
      <c r="J7" s="36" t="s">
        <v>150</v>
      </c>
      <c r="K7" s="36" t="s">
        <v>149</v>
      </c>
      <c r="L7" s="31">
        <v>231110081972393</v>
      </c>
    </row>
    <row r="8" spans="1:12" ht="45" x14ac:dyDescent="0.25">
      <c r="A8" s="36">
        <v>32787715</v>
      </c>
      <c r="B8" s="36" t="s">
        <v>251</v>
      </c>
      <c r="C8" s="36" t="s">
        <v>250</v>
      </c>
      <c r="D8" s="38">
        <v>45196</v>
      </c>
      <c r="E8" s="40" t="s">
        <v>240</v>
      </c>
      <c r="F8" s="39" t="s">
        <v>239</v>
      </c>
      <c r="G8" s="38" t="s">
        <v>234</v>
      </c>
      <c r="H8" s="38">
        <v>45196</v>
      </c>
      <c r="I8" s="37">
        <v>66000</v>
      </c>
      <c r="J8" s="36" t="s">
        <v>160</v>
      </c>
      <c r="K8" s="36" t="s">
        <v>149</v>
      </c>
      <c r="L8" s="31"/>
    </row>
    <row r="9" spans="1:12" ht="45" x14ac:dyDescent="0.25">
      <c r="A9" s="36">
        <v>32787720</v>
      </c>
      <c r="B9" s="36" t="s">
        <v>249</v>
      </c>
      <c r="C9" s="36" t="s">
        <v>248</v>
      </c>
      <c r="D9" s="38">
        <v>45196</v>
      </c>
      <c r="E9" s="40" t="s">
        <v>240</v>
      </c>
      <c r="F9" s="39" t="s">
        <v>239</v>
      </c>
      <c r="G9" s="38" t="s">
        <v>237</v>
      </c>
      <c r="H9" s="38">
        <v>45196</v>
      </c>
      <c r="I9" s="37">
        <v>99000</v>
      </c>
      <c r="J9" s="36" t="s">
        <v>160</v>
      </c>
      <c r="K9" s="36" t="s">
        <v>149</v>
      </c>
      <c r="L9" s="31"/>
    </row>
    <row r="10" spans="1:12" ht="45" x14ac:dyDescent="0.25">
      <c r="A10" s="36">
        <v>32793391</v>
      </c>
      <c r="B10" s="36" t="s">
        <v>247</v>
      </c>
      <c r="C10" s="36" t="s">
        <v>246</v>
      </c>
      <c r="D10" s="38">
        <v>45196</v>
      </c>
      <c r="E10" s="40" t="s">
        <v>245</v>
      </c>
      <c r="F10" s="39" t="s">
        <v>244</v>
      </c>
      <c r="G10" s="38" t="s">
        <v>243</v>
      </c>
      <c r="H10" s="38">
        <v>45196</v>
      </c>
      <c r="I10" s="37">
        <v>1980000</v>
      </c>
      <c r="J10" s="36" t="s">
        <v>150</v>
      </c>
      <c r="K10" s="36" t="s">
        <v>149</v>
      </c>
      <c r="L10" s="31">
        <v>231110081972330</v>
      </c>
    </row>
    <row r="11" spans="1:12" ht="45" x14ac:dyDescent="0.25">
      <c r="A11" s="36">
        <v>32721529</v>
      </c>
      <c r="B11" s="36" t="s">
        <v>242</v>
      </c>
      <c r="C11" s="36" t="s">
        <v>241</v>
      </c>
      <c r="D11" s="38">
        <v>45194</v>
      </c>
      <c r="E11" s="40" t="s">
        <v>240</v>
      </c>
      <c r="F11" s="39" t="s">
        <v>239</v>
      </c>
      <c r="G11" s="38" t="s">
        <v>238</v>
      </c>
      <c r="H11" s="38">
        <v>45194</v>
      </c>
      <c r="I11" s="37">
        <v>165000</v>
      </c>
      <c r="J11" s="36" t="s">
        <v>160</v>
      </c>
      <c r="K11" s="36" t="s">
        <v>149</v>
      </c>
      <c r="L11" s="31"/>
    </row>
    <row r="12" spans="1:12" ht="30" x14ac:dyDescent="0.25">
      <c r="A12" s="36">
        <v>32751386</v>
      </c>
      <c r="B12" s="36" t="s">
        <v>237</v>
      </c>
      <c r="C12" s="36" t="s">
        <v>236</v>
      </c>
      <c r="D12" s="38">
        <v>45190</v>
      </c>
      <c r="E12" s="40" t="s">
        <v>181</v>
      </c>
      <c r="F12" s="39" t="s">
        <v>180</v>
      </c>
      <c r="G12" s="38" t="s">
        <v>235</v>
      </c>
      <c r="H12" s="38">
        <v>45190</v>
      </c>
      <c r="I12" s="37">
        <v>900000</v>
      </c>
      <c r="J12" s="36" t="s">
        <v>178</v>
      </c>
      <c r="K12" s="36" t="s">
        <v>149</v>
      </c>
      <c r="L12" s="31">
        <v>231110081949520</v>
      </c>
    </row>
    <row r="13" spans="1:12" ht="30" x14ac:dyDescent="0.25">
      <c r="A13" s="36">
        <v>32731086</v>
      </c>
      <c r="B13" s="36" t="s">
        <v>234</v>
      </c>
      <c r="C13" s="36" t="s">
        <v>233</v>
      </c>
      <c r="D13" s="38">
        <v>45187</v>
      </c>
      <c r="E13" s="40" t="s">
        <v>216</v>
      </c>
      <c r="F13" s="39" t="s">
        <v>215</v>
      </c>
      <c r="G13" s="38" t="s">
        <v>232</v>
      </c>
      <c r="H13" s="38">
        <v>45183</v>
      </c>
      <c r="I13" s="37">
        <v>3550800</v>
      </c>
      <c r="J13" s="36" t="s">
        <v>214</v>
      </c>
      <c r="K13" s="36" t="s">
        <v>149</v>
      </c>
      <c r="L13" s="31">
        <v>231100452020040</v>
      </c>
    </row>
    <row r="14" spans="1:12" ht="45" x14ac:dyDescent="0.25">
      <c r="A14" s="36">
        <v>32713694</v>
      </c>
      <c r="B14" s="36" t="s">
        <v>231</v>
      </c>
      <c r="C14" s="36" t="s">
        <v>230</v>
      </c>
      <c r="D14" s="38">
        <v>45183</v>
      </c>
      <c r="E14" s="40" t="s">
        <v>229</v>
      </c>
      <c r="F14" s="39" t="s">
        <v>228</v>
      </c>
      <c r="G14" s="38" t="s">
        <v>227</v>
      </c>
      <c r="H14" s="38">
        <v>45183</v>
      </c>
      <c r="I14" s="37">
        <v>560000</v>
      </c>
      <c r="J14" s="36" t="s">
        <v>150</v>
      </c>
      <c r="K14" s="36" t="s">
        <v>149</v>
      </c>
      <c r="L14" s="31">
        <v>231110081927530</v>
      </c>
    </row>
    <row r="15" spans="1:12" ht="30" x14ac:dyDescent="0.25">
      <c r="A15" s="36">
        <v>32713730</v>
      </c>
      <c r="B15" s="36" t="s">
        <v>26</v>
      </c>
      <c r="C15" s="36" t="s">
        <v>226</v>
      </c>
      <c r="D15" s="38">
        <v>45183</v>
      </c>
      <c r="E15" s="40" t="s">
        <v>225</v>
      </c>
      <c r="F15" s="39" t="s">
        <v>224</v>
      </c>
      <c r="G15" s="38" t="s">
        <v>223</v>
      </c>
      <c r="H15" s="38">
        <v>45183</v>
      </c>
      <c r="I15" s="37">
        <v>249950</v>
      </c>
      <c r="J15" s="36" t="s">
        <v>150</v>
      </c>
      <c r="K15" s="36" t="s">
        <v>149</v>
      </c>
      <c r="L15" s="31">
        <v>231110081927608</v>
      </c>
    </row>
    <row r="16" spans="1:12" ht="30" x14ac:dyDescent="0.25">
      <c r="A16" s="36">
        <v>31301961</v>
      </c>
      <c r="B16" s="36" t="s">
        <v>30</v>
      </c>
      <c r="C16" s="36" t="s">
        <v>222</v>
      </c>
      <c r="D16" s="38">
        <v>45182</v>
      </c>
      <c r="E16" s="40" t="s">
        <v>221</v>
      </c>
      <c r="F16" s="39" t="s">
        <v>220</v>
      </c>
      <c r="G16" s="38" t="s">
        <v>219</v>
      </c>
      <c r="H16" s="38">
        <v>45174</v>
      </c>
      <c r="I16" s="37">
        <v>45500000</v>
      </c>
      <c r="J16" s="36" t="s">
        <v>218</v>
      </c>
      <c r="K16" s="36" t="s">
        <v>149</v>
      </c>
      <c r="L16" s="31">
        <v>231100101260886</v>
      </c>
    </row>
    <row r="17" spans="1:12" ht="30" x14ac:dyDescent="0.25">
      <c r="A17" s="36">
        <v>32548577</v>
      </c>
      <c r="B17" s="36" t="s">
        <v>64</v>
      </c>
      <c r="C17" s="36" t="s">
        <v>217</v>
      </c>
      <c r="D17" s="38">
        <v>45155</v>
      </c>
      <c r="E17" s="40" t="s">
        <v>216</v>
      </c>
      <c r="F17" s="39" t="s">
        <v>215</v>
      </c>
      <c r="G17" s="38" t="s">
        <v>33</v>
      </c>
      <c r="H17" s="38">
        <v>45154</v>
      </c>
      <c r="I17" s="37">
        <v>8498800</v>
      </c>
      <c r="J17" s="36" t="s">
        <v>214</v>
      </c>
      <c r="K17" s="36" t="s">
        <v>149</v>
      </c>
      <c r="L17" s="31">
        <v>231100451950734</v>
      </c>
    </row>
    <row r="18" spans="1:12" ht="45" x14ac:dyDescent="0.25">
      <c r="A18" s="36">
        <v>31692108</v>
      </c>
      <c r="B18" s="36" t="s">
        <v>72</v>
      </c>
      <c r="C18" s="36" t="s">
        <v>213</v>
      </c>
      <c r="D18" s="38">
        <v>45147</v>
      </c>
      <c r="E18" s="40" t="s">
        <v>212</v>
      </c>
      <c r="F18" s="39" t="s">
        <v>211</v>
      </c>
      <c r="G18" s="38" t="s">
        <v>210</v>
      </c>
      <c r="H18" s="38">
        <v>45141</v>
      </c>
      <c r="I18" s="37">
        <v>23985159.829999998</v>
      </c>
      <c r="J18" s="36" t="s">
        <v>209</v>
      </c>
      <c r="K18" s="36" t="s">
        <v>149</v>
      </c>
      <c r="L18" s="31">
        <v>231100101516480</v>
      </c>
    </row>
    <row r="19" spans="1:12" ht="30" x14ac:dyDescent="0.25">
      <c r="A19" s="36">
        <v>32493030</v>
      </c>
      <c r="B19" s="36" t="s">
        <v>75</v>
      </c>
      <c r="C19" s="36" t="s">
        <v>208</v>
      </c>
      <c r="D19" s="38">
        <v>45147</v>
      </c>
      <c r="E19" s="40" t="s">
        <v>207</v>
      </c>
      <c r="F19" s="39" t="s">
        <v>206</v>
      </c>
      <c r="G19" s="38" t="s">
        <v>205</v>
      </c>
      <c r="H19" s="38">
        <v>45147</v>
      </c>
      <c r="I19" s="37">
        <v>1111100</v>
      </c>
      <c r="J19" s="36" t="s">
        <v>150</v>
      </c>
      <c r="K19" s="36" t="s">
        <v>149</v>
      </c>
      <c r="L19" s="31">
        <v>231110081807555</v>
      </c>
    </row>
    <row r="20" spans="1:12" ht="30" x14ac:dyDescent="0.25">
      <c r="A20" s="36">
        <v>32434213</v>
      </c>
      <c r="B20" s="36" t="s">
        <v>48</v>
      </c>
      <c r="C20" s="36" t="s">
        <v>204</v>
      </c>
      <c r="D20" s="38">
        <v>45138</v>
      </c>
      <c r="E20" s="40" t="s">
        <v>203</v>
      </c>
      <c r="F20" s="39" t="s">
        <v>202</v>
      </c>
      <c r="G20" s="38" t="s">
        <v>201</v>
      </c>
      <c r="H20" s="38">
        <v>45136</v>
      </c>
      <c r="I20" s="37">
        <v>1040000.01</v>
      </c>
      <c r="J20" s="36" t="s">
        <v>150</v>
      </c>
      <c r="K20" s="36" t="s">
        <v>149</v>
      </c>
      <c r="L20" s="31">
        <v>231110081777817</v>
      </c>
    </row>
    <row r="21" spans="1:12" ht="30" x14ac:dyDescent="0.25">
      <c r="A21" s="36">
        <v>32418332</v>
      </c>
      <c r="B21" s="36" t="s">
        <v>67</v>
      </c>
      <c r="C21" s="36" t="s">
        <v>200</v>
      </c>
      <c r="D21" s="38">
        <v>45134</v>
      </c>
      <c r="E21" s="40" t="s">
        <v>199</v>
      </c>
      <c r="F21" s="39" t="s">
        <v>198</v>
      </c>
      <c r="G21" s="38" t="s">
        <v>197</v>
      </c>
      <c r="H21" s="38">
        <v>45134</v>
      </c>
      <c r="I21" s="37">
        <v>793800</v>
      </c>
      <c r="J21" s="36" t="s">
        <v>150</v>
      </c>
      <c r="K21" s="36" t="s">
        <v>149</v>
      </c>
      <c r="L21" s="31">
        <v>23111007200771</v>
      </c>
    </row>
    <row r="22" spans="1:12" ht="30" x14ac:dyDescent="0.25">
      <c r="A22" s="36">
        <v>32418508</v>
      </c>
      <c r="B22" s="36" t="s">
        <v>70</v>
      </c>
      <c r="C22" s="36" t="s">
        <v>196</v>
      </c>
      <c r="D22" s="38">
        <v>45134</v>
      </c>
      <c r="E22" s="40" t="s">
        <v>195</v>
      </c>
      <c r="F22" s="39" t="s">
        <v>194</v>
      </c>
      <c r="G22" s="38" t="s">
        <v>193</v>
      </c>
      <c r="H22" s="38">
        <v>45134</v>
      </c>
      <c r="I22" s="37">
        <v>928000</v>
      </c>
      <c r="J22" s="36" t="s">
        <v>150</v>
      </c>
      <c r="K22" s="36" t="s">
        <v>149</v>
      </c>
      <c r="L22" s="31">
        <v>23111007200777</v>
      </c>
    </row>
    <row r="23" spans="1:12" ht="30" x14ac:dyDescent="0.25">
      <c r="A23" s="36">
        <v>32392314</v>
      </c>
      <c r="B23" s="36" t="s">
        <v>90</v>
      </c>
      <c r="C23" s="36" t="s">
        <v>192</v>
      </c>
      <c r="D23" s="38">
        <v>45131</v>
      </c>
      <c r="E23" s="40" t="s">
        <v>189</v>
      </c>
      <c r="F23" s="39" t="s">
        <v>188</v>
      </c>
      <c r="G23" s="38" t="s">
        <v>191</v>
      </c>
      <c r="H23" s="38">
        <v>45129</v>
      </c>
      <c r="I23" s="37">
        <v>177750</v>
      </c>
      <c r="J23" s="36" t="s">
        <v>150</v>
      </c>
      <c r="K23" s="36" t="s">
        <v>149</v>
      </c>
      <c r="L23" s="31">
        <v>231110081755349</v>
      </c>
    </row>
    <row r="24" spans="1:12" ht="30" x14ac:dyDescent="0.25">
      <c r="A24" s="36">
        <v>32392315</v>
      </c>
      <c r="B24" s="36" t="s">
        <v>93</v>
      </c>
      <c r="C24" s="36" t="s">
        <v>190</v>
      </c>
      <c r="D24" s="38">
        <v>45131</v>
      </c>
      <c r="E24" s="40" t="s">
        <v>189</v>
      </c>
      <c r="F24" s="39" t="s">
        <v>188</v>
      </c>
      <c r="G24" s="38" t="s">
        <v>187</v>
      </c>
      <c r="H24" s="38">
        <v>45129</v>
      </c>
      <c r="I24" s="37">
        <v>625000</v>
      </c>
      <c r="J24" s="36" t="s">
        <v>150</v>
      </c>
      <c r="K24" s="36" t="s">
        <v>149</v>
      </c>
      <c r="L24" s="31">
        <v>231110081755267</v>
      </c>
    </row>
    <row r="25" spans="1:12" ht="30" x14ac:dyDescent="0.25">
      <c r="A25" s="36">
        <v>32392348</v>
      </c>
      <c r="B25" s="36" t="s">
        <v>95</v>
      </c>
      <c r="C25" s="36" t="s">
        <v>186</v>
      </c>
      <c r="D25" s="38">
        <v>45131</v>
      </c>
      <c r="E25" s="40" t="s">
        <v>185</v>
      </c>
      <c r="F25" s="39" t="s">
        <v>184</v>
      </c>
      <c r="G25" s="38" t="s">
        <v>183</v>
      </c>
      <c r="H25" s="38">
        <v>45129</v>
      </c>
      <c r="I25" s="37">
        <v>174975</v>
      </c>
      <c r="J25" s="36" t="s">
        <v>150</v>
      </c>
      <c r="K25" s="36" t="s">
        <v>149</v>
      </c>
      <c r="L25" s="31">
        <v>231110081755379</v>
      </c>
    </row>
    <row r="26" spans="1:12" ht="30" x14ac:dyDescent="0.25">
      <c r="A26" s="36">
        <v>32400586</v>
      </c>
      <c r="B26" s="36" t="s">
        <v>98</v>
      </c>
      <c r="C26" s="36" t="s">
        <v>182</v>
      </c>
      <c r="D26" s="38">
        <v>45131</v>
      </c>
      <c r="E26" s="40" t="s">
        <v>181</v>
      </c>
      <c r="F26" s="39" t="s">
        <v>180</v>
      </c>
      <c r="G26" s="38" t="s">
        <v>179</v>
      </c>
      <c r="H26" s="38">
        <v>45131</v>
      </c>
      <c r="I26" s="37">
        <v>599000</v>
      </c>
      <c r="J26" s="36" t="s">
        <v>178</v>
      </c>
      <c r="K26" s="36" t="s">
        <v>149</v>
      </c>
      <c r="L26" s="31">
        <v>231110081759362</v>
      </c>
    </row>
    <row r="27" spans="1:12" ht="30" x14ac:dyDescent="0.25">
      <c r="A27" s="36">
        <v>32378327</v>
      </c>
      <c r="B27" s="36" t="s">
        <v>73</v>
      </c>
      <c r="C27" s="36" t="s">
        <v>177</v>
      </c>
      <c r="D27" s="38">
        <v>45127</v>
      </c>
      <c r="E27" s="40" t="s">
        <v>176</v>
      </c>
      <c r="F27" s="39" t="s">
        <v>175</v>
      </c>
      <c r="G27" s="38" t="s">
        <v>174</v>
      </c>
      <c r="H27" s="38">
        <v>45127</v>
      </c>
      <c r="I27" s="37">
        <v>2440000</v>
      </c>
      <c r="J27" s="36" t="s">
        <v>150</v>
      </c>
      <c r="K27" s="36" t="s">
        <v>149</v>
      </c>
      <c r="L27" s="31">
        <v>231110081747254</v>
      </c>
    </row>
    <row r="28" spans="1:12" ht="30" x14ac:dyDescent="0.25">
      <c r="A28" s="36">
        <v>32381634</v>
      </c>
      <c r="B28" s="36" t="s">
        <v>106</v>
      </c>
      <c r="C28" s="36" t="s">
        <v>173</v>
      </c>
      <c r="D28" s="38">
        <v>45127</v>
      </c>
      <c r="E28" s="40" t="s">
        <v>172</v>
      </c>
      <c r="F28" s="39" t="s">
        <v>171</v>
      </c>
      <c r="G28" s="38" t="s">
        <v>170</v>
      </c>
      <c r="H28" s="38">
        <v>45127</v>
      </c>
      <c r="I28" s="37">
        <v>2380000</v>
      </c>
      <c r="J28" s="36" t="s">
        <v>169</v>
      </c>
      <c r="K28" s="36" t="s">
        <v>149</v>
      </c>
      <c r="L28" s="31">
        <v>231110081748727</v>
      </c>
    </row>
    <row r="29" spans="1:12" ht="45" x14ac:dyDescent="0.25">
      <c r="A29" s="36">
        <v>32326935</v>
      </c>
      <c r="B29" s="36" t="s">
        <v>76</v>
      </c>
      <c r="C29" s="36" t="s">
        <v>168</v>
      </c>
      <c r="D29" s="38">
        <v>45119</v>
      </c>
      <c r="E29" s="40" t="s">
        <v>167</v>
      </c>
      <c r="F29" s="39" t="s">
        <v>166</v>
      </c>
      <c r="G29" s="38" t="s">
        <v>165</v>
      </c>
      <c r="H29" s="38">
        <v>45119</v>
      </c>
      <c r="I29" s="37">
        <v>346000</v>
      </c>
      <c r="J29" s="36" t="s">
        <v>150</v>
      </c>
      <c r="K29" s="36" t="s">
        <v>149</v>
      </c>
      <c r="L29" s="31">
        <v>231110081721378</v>
      </c>
    </row>
    <row r="30" spans="1:12" ht="30" x14ac:dyDescent="0.25">
      <c r="A30" s="36">
        <v>32331270</v>
      </c>
      <c r="B30" s="36" t="s">
        <v>113</v>
      </c>
      <c r="C30" s="36" t="s">
        <v>164</v>
      </c>
      <c r="D30" s="38">
        <v>45119</v>
      </c>
      <c r="E30" s="40" t="s">
        <v>163</v>
      </c>
      <c r="F30" s="39" t="s">
        <v>162</v>
      </c>
      <c r="G30" s="38" t="s">
        <v>161</v>
      </c>
      <c r="H30" s="38">
        <v>45119</v>
      </c>
      <c r="I30" s="37">
        <v>1499999</v>
      </c>
      <c r="J30" s="36" t="s">
        <v>160</v>
      </c>
      <c r="K30" s="36" t="s">
        <v>149</v>
      </c>
      <c r="L30" s="31">
        <v>231110081723298</v>
      </c>
    </row>
    <row r="31" spans="1:12" ht="30" x14ac:dyDescent="0.25">
      <c r="A31" s="36">
        <v>32319832</v>
      </c>
      <c r="B31" s="36" t="s">
        <v>116</v>
      </c>
      <c r="C31" s="36" t="s">
        <v>159</v>
      </c>
      <c r="D31" s="38">
        <v>45118</v>
      </c>
      <c r="E31" s="40" t="s">
        <v>158</v>
      </c>
      <c r="F31" s="39" t="s">
        <v>157</v>
      </c>
      <c r="G31" s="38" t="s">
        <v>156</v>
      </c>
      <c r="H31" s="38">
        <v>45118</v>
      </c>
      <c r="I31" s="37">
        <v>23520000</v>
      </c>
      <c r="J31" s="36" t="s">
        <v>155</v>
      </c>
      <c r="K31" s="36" t="s">
        <v>149</v>
      </c>
      <c r="L31" s="31">
        <v>23111007196563</v>
      </c>
    </row>
    <row r="32" spans="1:12" ht="45" x14ac:dyDescent="0.25">
      <c r="A32" s="36">
        <v>32312603</v>
      </c>
      <c r="B32" s="36" t="s">
        <v>118</v>
      </c>
      <c r="C32" s="36" t="s">
        <v>154</v>
      </c>
      <c r="D32" s="38">
        <v>45117</v>
      </c>
      <c r="E32" s="40" t="s">
        <v>153</v>
      </c>
      <c r="F32" s="39" t="s">
        <v>152</v>
      </c>
      <c r="G32" s="38" t="s">
        <v>151</v>
      </c>
      <c r="H32" s="38">
        <v>45117</v>
      </c>
      <c r="I32" s="37">
        <v>3192000</v>
      </c>
      <c r="J32" s="36" t="s">
        <v>150</v>
      </c>
      <c r="K32" s="36" t="s">
        <v>149</v>
      </c>
      <c r="L32" s="31">
        <v>23111007196114</v>
      </c>
    </row>
    <row r="33" spans="1:10" x14ac:dyDescent="0.25">
      <c r="A33" s="35" t="s">
        <v>148</v>
      </c>
      <c r="B33" s="34"/>
      <c r="C33" s="34"/>
      <c r="D33" s="34"/>
      <c r="E33" s="34"/>
      <c r="F33" s="34"/>
      <c r="G33" s="34"/>
      <c r="H33" s="33"/>
      <c r="I33" s="32">
        <f>SUM(I7:I32)</f>
        <v>124556333.84</v>
      </c>
      <c r="J33" s="31"/>
    </row>
  </sheetData>
  <mergeCells count="4">
    <mergeCell ref="A33:H33"/>
    <mergeCell ref="A2:I2"/>
    <mergeCell ref="A3:I3"/>
    <mergeCell ref="A4:I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D810-263F-4810-8FAA-4391B55835B1}">
  <sheetPr codeName="Sheet3">
    <pageSetUpPr fitToPage="1"/>
  </sheetPr>
  <dimension ref="A1:E143"/>
  <sheetViews>
    <sheetView showGridLines="0" showWhiteSpace="0" topLeftCell="A128" zoomScaleNormal="100" workbookViewId="0">
      <selection activeCell="A2" sqref="A2:E2"/>
    </sheetView>
  </sheetViews>
  <sheetFormatPr defaultRowHeight="15" customHeight="1" x14ac:dyDescent="0.25"/>
  <cols>
    <col min="1" max="1" width="61.5703125" style="49" customWidth="1"/>
    <col min="2" max="2" width="7.7109375" style="48" customWidth="1"/>
    <col min="3" max="3" width="14" style="47" customWidth="1"/>
    <col min="4" max="4" width="16.7109375" style="47" customWidth="1"/>
    <col min="5" max="5" width="14" style="47" customWidth="1"/>
    <col min="6" max="16384" width="9.140625" style="30"/>
  </cols>
  <sheetData>
    <row r="1" spans="1:5" ht="15" customHeight="1" x14ac:dyDescent="0.25">
      <c r="C1" s="83" t="s">
        <v>425</v>
      </c>
      <c r="D1" s="83"/>
      <c r="E1" s="83"/>
    </row>
    <row r="2" spans="1:5" ht="15" customHeight="1" x14ac:dyDescent="0.25">
      <c r="A2" s="82" t="s">
        <v>424</v>
      </c>
      <c r="B2" s="82"/>
      <c r="C2" s="82"/>
      <c r="D2" s="82"/>
      <c r="E2" s="82"/>
    </row>
    <row r="3" spans="1:5" ht="15" customHeight="1" x14ac:dyDescent="0.25">
      <c r="A3" s="82" t="s">
        <v>2</v>
      </c>
      <c r="B3" s="82"/>
      <c r="C3" s="82"/>
      <c r="D3" s="82"/>
      <c r="E3" s="82"/>
    </row>
    <row r="4" spans="1:5" ht="15" customHeight="1" x14ac:dyDescent="0.25">
      <c r="A4" s="78" t="s">
        <v>423</v>
      </c>
      <c r="B4" s="81" t="s">
        <v>4</v>
      </c>
      <c r="C4" s="81"/>
      <c r="D4" s="81"/>
      <c r="E4" s="81"/>
    </row>
    <row r="5" spans="1:5" ht="15" customHeight="1" x14ac:dyDescent="0.25">
      <c r="A5" s="78" t="s">
        <v>422</v>
      </c>
      <c r="B5" s="80" t="s">
        <v>8</v>
      </c>
      <c r="C5" s="80"/>
      <c r="D5" s="80"/>
      <c r="E5" s="80"/>
    </row>
    <row r="6" spans="1:5" ht="15" customHeight="1" x14ac:dyDescent="0.25">
      <c r="A6" s="78" t="s">
        <v>421</v>
      </c>
      <c r="B6" s="80" t="s">
        <v>420</v>
      </c>
      <c r="C6" s="80"/>
      <c r="D6" s="80"/>
      <c r="E6" s="80"/>
    </row>
    <row r="7" spans="1:5" ht="15" customHeight="1" x14ac:dyDescent="0.25">
      <c r="A7" s="78" t="s">
        <v>419</v>
      </c>
      <c r="B7" s="79"/>
      <c r="C7" s="79"/>
      <c r="D7" s="79"/>
      <c r="E7" s="79"/>
    </row>
    <row r="8" spans="1:5" ht="15" customHeight="1" x14ac:dyDescent="0.25">
      <c r="A8" s="78" t="s">
        <v>418</v>
      </c>
      <c r="B8" s="77"/>
      <c r="C8" s="77"/>
      <c r="D8" s="77"/>
      <c r="E8" s="77"/>
    </row>
    <row r="10" spans="1:5" ht="26.45" customHeight="1" x14ac:dyDescent="0.25">
      <c r="A10" s="69" t="s">
        <v>369</v>
      </c>
      <c r="B10" s="67" t="s">
        <v>18</v>
      </c>
      <c r="C10" s="63" t="s">
        <v>304</v>
      </c>
      <c r="D10" s="61"/>
      <c r="E10" s="69" t="s">
        <v>303</v>
      </c>
    </row>
    <row r="11" spans="1:5" ht="15" customHeight="1" x14ac:dyDescent="0.25">
      <c r="A11" s="76" t="s">
        <v>417</v>
      </c>
      <c r="B11" s="75"/>
      <c r="C11" s="75"/>
      <c r="D11" s="75"/>
      <c r="E11" s="74"/>
    </row>
    <row r="12" spans="1:5" ht="15" customHeight="1" x14ac:dyDescent="0.25">
      <c r="A12" s="73" t="s">
        <v>416</v>
      </c>
      <c r="B12" s="72"/>
      <c r="C12" s="72"/>
      <c r="D12" s="72"/>
      <c r="E12" s="71"/>
    </row>
    <row r="13" spans="1:5" ht="15.6" customHeight="1" x14ac:dyDescent="0.25">
      <c r="A13" s="68" t="s">
        <v>415</v>
      </c>
      <c r="B13" s="59"/>
      <c r="C13" s="56"/>
      <c r="D13" s="55"/>
      <c r="E13" s="54"/>
    </row>
    <row r="14" spans="1:5" ht="24.75" customHeight="1" x14ac:dyDescent="0.25">
      <c r="A14" s="70" t="s">
        <v>414</v>
      </c>
      <c r="B14" s="59" t="s">
        <v>413</v>
      </c>
      <c r="C14" s="54">
        <v>5752117.4000000004</v>
      </c>
      <c r="D14" s="54">
        <v>6100069.7000000002</v>
      </c>
      <c r="E14" s="54">
        <v>6108069.7000000002</v>
      </c>
    </row>
    <row r="15" spans="1:5" ht="24.75" customHeight="1" x14ac:dyDescent="0.25">
      <c r="A15" s="70" t="s">
        <v>412</v>
      </c>
      <c r="B15" s="59" t="s">
        <v>411</v>
      </c>
      <c r="C15" s="54">
        <v>1858345.2</v>
      </c>
      <c r="D15" s="54">
        <v>1965987.9</v>
      </c>
      <c r="E15" s="54">
        <v>2638078.7999999998</v>
      </c>
    </row>
    <row r="16" spans="1:5" ht="24.75" customHeight="1" x14ac:dyDescent="0.25">
      <c r="A16" s="70" t="s">
        <v>410</v>
      </c>
      <c r="B16" s="59" t="s">
        <v>409</v>
      </c>
      <c r="C16" s="64">
        <v>3893772.1</v>
      </c>
      <c r="D16" s="64">
        <v>4134081.8</v>
      </c>
      <c r="E16" s="64">
        <v>3469990.9</v>
      </c>
    </row>
    <row r="17" spans="1:5" ht="24.75" customHeight="1" x14ac:dyDescent="0.25">
      <c r="A17" s="70" t="s">
        <v>408</v>
      </c>
      <c r="B17" s="59" t="s">
        <v>407</v>
      </c>
      <c r="C17" s="56">
        <v>0</v>
      </c>
      <c r="D17" s="55" t="s">
        <v>276</v>
      </c>
      <c r="E17" s="54">
        <v>0</v>
      </c>
    </row>
    <row r="18" spans="1:5" ht="24.75" customHeight="1" x14ac:dyDescent="0.25">
      <c r="A18" s="68" t="s">
        <v>406</v>
      </c>
      <c r="B18" s="67" t="s">
        <v>405</v>
      </c>
      <c r="C18" s="66">
        <v>3893772.1</v>
      </c>
      <c r="D18" s="65" t="s">
        <v>276</v>
      </c>
      <c r="E18" s="64">
        <v>3469990.9</v>
      </c>
    </row>
    <row r="19" spans="1:5" x14ac:dyDescent="0.25">
      <c r="A19" s="63" t="s">
        <v>404</v>
      </c>
      <c r="B19" s="62"/>
      <c r="C19" s="62"/>
      <c r="D19" s="62"/>
      <c r="E19" s="61"/>
    </row>
    <row r="20" spans="1:5" ht="24.75" customHeight="1" x14ac:dyDescent="0.25">
      <c r="A20" s="70" t="s">
        <v>403</v>
      </c>
      <c r="B20" s="67" t="s">
        <v>402</v>
      </c>
      <c r="C20" s="56">
        <v>0</v>
      </c>
      <c r="D20" s="55" t="s">
        <v>276</v>
      </c>
      <c r="E20" s="54">
        <v>0</v>
      </c>
    </row>
    <row r="21" spans="1:5" x14ac:dyDescent="0.25">
      <c r="A21" s="63" t="s">
        <v>401</v>
      </c>
      <c r="B21" s="62"/>
      <c r="C21" s="62"/>
      <c r="D21" s="62"/>
      <c r="E21" s="61"/>
    </row>
    <row r="22" spans="1:5" ht="24.75" customHeight="1" x14ac:dyDescent="0.25">
      <c r="A22" s="70" t="s">
        <v>400</v>
      </c>
      <c r="B22" s="59" t="s">
        <v>399</v>
      </c>
      <c r="C22" s="56">
        <v>0</v>
      </c>
      <c r="D22" s="55" t="s">
        <v>276</v>
      </c>
      <c r="E22" s="54">
        <v>0</v>
      </c>
    </row>
    <row r="23" spans="1:5" ht="24.75" customHeight="1" x14ac:dyDescent="0.25">
      <c r="A23" s="70" t="s">
        <v>398</v>
      </c>
      <c r="B23" s="59" t="s">
        <v>397</v>
      </c>
      <c r="C23" s="56">
        <v>0</v>
      </c>
      <c r="D23" s="55" t="s">
        <v>276</v>
      </c>
      <c r="E23" s="54">
        <v>0</v>
      </c>
    </row>
    <row r="24" spans="1:5" ht="24.75" customHeight="1" x14ac:dyDescent="0.25">
      <c r="A24" s="70" t="s">
        <v>396</v>
      </c>
      <c r="B24" s="59" t="s">
        <v>395</v>
      </c>
      <c r="C24" s="56">
        <v>0</v>
      </c>
      <c r="D24" s="55" t="s">
        <v>276</v>
      </c>
      <c r="E24" s="54">
        <v>0</v>
      </c>
    </row>
    <row r="25" spans="1:5" ht="24.75" customHeight="1" x14ac:dyDescent="0.25">
      <c r="A25" s="70" t="s">
        <v>394</v>
      </c>
      <c r="B25" s="59" t="s">
        <v>393</v>
      </c>
      <c r="C25" s="56">
        <v>0</v>
      </c>
      <c r="D25" s="55" t="s">
        <v>276</v>
      </c>
      <c r="E25" s="54">
        <v>0</v>
      </c>
    </row>
    <row r="26" spans="1:5" ht="24.75" customHeight="1" x14ac:dyDescent="0.25">
      <c r="A26" s="70" t="s">
        <v>392</v>
      </c>
      <c r="B26" s="59" t="s">
        <v>391</v>
      </c>
      <c r="C26" s="56">
        <v>271235.40000000002</v>
      </c>
      <c r="D26" s="55" t="s">
        <v>276</v>
      </c>
      <c r="E26" s="54">
        <v>523250.1</v>
      </c>
    </row>
    <row r="27" spans="1:5" ht="24.75" customHeight="1" x14ac:dyDescent="0.25">
      <c r="A27" s="70" t="s">
        <v>390</v>
      </c>
      <c r="B27" s="59" t="s">
        <v>389</v>
      </c>
      <c r="C27" s="56">
        <v>0</v>
      </c>
      <c r="D27" s="55" t="s">
        <v>276</v>
      </c>
      <c r="E27" s="54">
        <v>0</v>
      </c>
    </row>
    <row r="28" spans="1:5" ht="24.75" customHeight="1" x14ac:dyDescent="0.25">
      <c r="A28" s="70" t="s">
        <v>388</v>
      </c>
      <c r="B28" s="59" t="s">
        <v>387</v>
      </c>
      <c r="C28" s="56">
        <v>0</v>
      </c>
      <c r="D28" s="55" t="s">
        <v>276</v>
      </c>
      <c r="E28" s="54">
        <v>0</v>
      </c>
    </row>
    <row r="29" spans="1:5" ht="24.75" customHeight="1" x14ac:dyDescent="0.25">
      <c r="A29" s="70" t="s">
        <v>386</v>
      </c>
      <c r="B29" s="59" t="s">
        <v>385</v>
      </c>
      <c r="C29" s="56">
        <v>0</v>
      </c>
      <c r="D29" s="55" t="s">
        <v>276</v>
      </c>
      <c r="E29" s="54">
        <v>0</v>
      </c>
    </row>
    <row r="30" spans="1:5" ht="24.75" customHeight="1" x14ac:dyDescent="0.25">
      <c r="A30" s="68" t="s">
        <v>384</v>
      </c>
      <c r="B30" s="67" t="s">
        <v>383</v>
      </c>
      <c r="C30" s="66">
        <v>271235.40000000002</v>
      </c>
      <c r="D30" s="65" t="s">
        <v>276</v>
      </c>
      <c r="E30" s="64">
        <v>523250.1</v>
      </c>
    </row>
    <row r="31" spans="1:5" x14ac:dyDescent="0.25">
      <c r="A31" s="63" t="s">
        <v>382</v>
      </c>
      <c r="B31" s="62"/>
      <c r="C31" s="62"/>
      <c r="D31" s="62"/>
      <c r="E31" s="61"/>
    </row>
    <row r="32" spans="1:5" ht="24.75" customHeight="1" x14ac:dyDescent="0.25">
      <c r="A32" s="70" t="s">
        <v>381</v>
      </c>
      <c r="B32" s="59" t="s">
        <v>380</v>
      </c>
      <c r="C32" s="56">
        <v>0</v>
      </c>
      <c r="D32" s="55" t="s">
        <v>276</v>
      </c>
      <c r="E32" s="54">
        <v>0</v>
      </c>
    </row>
    <row r="33" spans="1:5" ht="24.75" customHeight="1" x14ac:dyDescent="0.25">
      <c r="A33" s="70" t="s">
        <v>379</v>
      </c>
      <c r="B33" s="59" t="s">
        <v>378</v>
      </c>
      <c r="C33" s="56">
        <v>0</v>
      </c>
      <c r="D33" s="55" t="s">
        <v>276</v>
      </c>
      <c r="E33" s="54">
        <v>0</v>
      </c>
    </row>
    <row r="34" spans="1:5" ht="24.75" customHeight="1" x14ac:dyDescent="0.25">
      <c r="A34" s="70" t="s">
        <v>377</v>
      </c>
      <c r="B34" s="59" t="s">
        <v>376</v>
      </c>
      <c r="C34" s="56">
        <v>0</v>
      </c>
      <c r="D34" s="55" t="s">
        <v>276</v>
      </c>
      <c r="E34" s="54">
        <v>0</v>
      </c>
    </row>
    <row r="35" spans="1:5" ht="24.75" customHeight="1" x14ac:dyDescent="0.25">
      <c r="A35" s="70" t="s">
        <v>375</v>
      </c>
      <c r="B35" s="59" t="s">
        <v>374</v>
      </c>
      <c r="C35" s="56">
        <v>0</v>
      </c>
      <c r="D35" s="55" t="s">
        <v>276</v>
      </c>
      <c r="E35" s="54">
        <v>0</v>
      </c>
    </row>
    <row r="36" spans="1:5" ht="24.75" customHeight="1" x14ac:dyDescent="0.25">
      <c r="A36" s="70" t="s">
        <v>373</v>
      </c>
      <c r="B36" s="59" t="s">
        <v>33</v>
      </c>
      <c r="C36" s="56">
        <v>0</v>
      </c>
      <c r="D36" s="55" t="s">
        <v>276</v>
      </c>
      <c r="E36" s="54">
        <v>0</v>
      </c>
    </row>
    <row r="37" spans="1:5" ht="24.75" customHeight="1" x14ac:dyDescent="0.25">
      <c r="A37" s="70" t="s">
        <v>372</v>
      </c>
      <c r="B37" s="59">
        <v>101</v>
      </c>
      <c r="C37" s="56">
        <v>0</v>
      </c>
      <c r="D37" s="55" t="s">
        <v>276</v>
      </c>
      <c r="E37" s="54">
        <v>0</v>
      </c>
    </row>
    <row r="38" spans="1:5" ht="24.75" customHeight="1" x14ac:dyDescent="0.25">
      <c r="A38" s="68" t="s">
        <v>371</v>
      </c>
      <c r="B38" s="67">
        <v>110</v>
      </c>
      <c r="C38" s="66">
        <v>0</v>
      </c>
      <c r="D38" s="65" t="s">
        <v>276</v>
      </c>
      <c r="E38" s="64">
        <v>0</v>
      </c>
    </row>
    <row r="39" spans="1:5" ht="24.75" customHeight="1" x14ac:dyDescent="0.25">
      <c r="A39" s="68" t="s">
        <v>370</v>
      </c>
      <c r="B39" s="67">
        <v>120</v>
      </c>
      <c r="C39" s="66">
        <v>4165007.6</v>
      </c>
      <c r="D39" s="65" t="s">
        <v>276</v>
      </c>
      <c r="E39" s="64">
        <v>3993241</v>
      </c>
    </row>
    <row r="40" spans="1:5" ht="26.25" x14ac:dyDescent="0.25">
      <c r="A40" s="69" t="s">
        <v>369</v>
      </c>
      <c r="B40" s="67" t="s">
        <v>18</v>
      </c>
      <c r="C40" s="63" t="s">
        <v>304</v>
      </c>
      <c r="D40" s="61"/>
      <c r="E40" s="69" t="s">
        <v>303</v>
      </c>
    </row>
    <row r="41" spans="1:5" x14ac:dyDescent="0.25">
      <c r="A41" s="63" t="s">
        <v>368</v>
      </c>
      <c r="B41" s="62"/>
      <c r="C41" s="62"/>
      <c r="D41" s="62"/>
      <c r="E41" s="61"/>
    </row>
    <row r="42" spans="1:5" ht="24.75" customHeight="1" x14ac:dyDescent="0.25">
      <c r="A42" s="70" t="s">
        <v>367</v>
      </c>
      <c r="B42" s="59">
        <v>130</v>
      </c>
      <c r="C42" s="56">
        <v>0</v>
      </c>
      <c r="D42" s="55" t="s">
        <v>276</v>
      </c>
      <c r="E42" s="54">
        <v>0</v>
      </c>
    </row>
    <row r="43" spans="1:5" ht="24.75" customHeight="1" x14ac:dyDescent="0.25">
      <c r="A43" s="70" t="s">
        <v>366</v>
      </c>
      <c r="B43" s="59">
        <v>131</v>
      </c>
      <c r="C43" s="56">
        <v>0</v>
      </c>
      <c r="D43" s="55" t="s">
        <v>276</v>
      </c>
      <c r="E43" s="54">
        <v>0</v>
      </c>
    </row>
    <row r="44" spans="1:5" ht="24.75" customHeight="1" x14ac:dyDescent="0.25">
      <c r="A44" s="70" t="s">
        <v>365</v>
      </c>
      <c r="B44" s="59">
        <v>140</v>
      </c>
      <c r="C44" s="56">
        <v>0</v>
      </c>
      <c r="D44" s="55" t="s">
        <v>276</v>
      </c>
      <c r="E44" s="54">
        <v>0</v>
      </c>
    </row>
    <row r="45" spans="1:5" ht="33.6" customHeight="1" x14ac:dyDescent="0.25">
      <c r="A45" s="70" t="s">
        <v>364</v>
      </c>
      <c r="B45" s="59">
        <v>141</v>
      </c>
      <c r="C45" s="56">
        <v>0</v>
      </c>
      <c r="D45" s="55" t="s">
        <v>276</v>
      </c>
      <c r="E45" s="54">
        <v>0</v>
      </c>
    </row>
    <row r="46" spans="1:5" ht="24.75" customHeight="1" x14ac:dyDescent="0.25">
      <c r="A46" s="70" t="s">
        <v>363</v>
      </c>
      <c r="B46" s="59">
        <v>142</v>
      </c>
      <c r="C46" s="56">
        <v>1113723.5</v>
      </c>
      <c r="D46" s="55" t="s">
        <v>276</v>
      </c>
      <c r="E46" s="54">
        <v>1049819.5</v>
      </c>
    </row>
    <row r="47" spans="1:5" ht="24.75" customHeight="1" x14ac:dyDescent="0.25">
      <c r="A47" s="70" t="s">
        <v>362</v>
      </c>
      <c r="B47" s="59">
        <v>143</v>
      </c>
      <c r="C47" s="56">
        <v>0</v>
      </c>
      <c r="D47" s="55" t="s">
        <v>276</v>
      </c>
      <c r="E47" s="54">
        <v>0</v>
      </c>
    </row>
    <row r="48" spans="1:5" ht="24.75" customHeight="1" x14ac:dyDescent="0.25">
      <c r="A48" s="70" t="s">
        <v>361</v>
      </c>
      <c r="B48" s="59">
        <v>144</v>
      </c>
      <c r="C48" s="56">
        <v>0</v>
      </c>
      <c r="D48" s="55" t="s">
        <v>276</v>
      </c>
      <c r="E48" s="54">
        <v>0</v>
      </c>
    </row>
    <row r="49" spans="1:5" x14ac:dyDescent="0.25">
      <c r="A49" s="70" t="s">
        <v>360</v>
      </c>
      <c r="B49" s="59">
        <v>145</v>
      </c>
      <c r="C49" s="56">
        <v>0</v>
      </c>
      <c r="D49" s="55" t="s">
        <v>276</v>
      </c>
      <c r="E49" s="54">
        <v>0</v>
      </c>
    </row>
    <row r="50" spans="1:5" x14ac:dyDescent="0.25">
      <c r="A50" s="70" t="s">
        <v>359</v>
      </c>
      <c r="B50" s="59">
        <v>146</v>
      </c>
      <c r="C50" s="56">
        <v>0</v>
      </c>
      <c r="D50" s="55" t="s">
        <v>276</v>
      </c>
      <c r="E50" s="54">
        <v>0</v>
      </c>
    </row>
    <row r="51" spans="1:5" ht="24.75" customHeight="1" x14ac:dyDescent="0.25">
      <c r="A51" s="70" t="s">
        <v>358</v>
      </c>
      <c r="B51" s="59">
        <v>150</v>
      </c>
      <c r="C51" s="56">
        <v>0</v>
      </c>
      <c r="D51" s="55" t="s">
        <v>276</v>
      </c>
      <c r="E51" s="54">
        <v>0</v>
      </c>
    </row>
    <row r="52" spans="1:5" x14ac:dyDescent="0.25">
      <c r="A52" s="70" t="s">
        <v>357</v>
      </c>
      <c r="B52" s="59">
        <v>151</v>
      </c>
      <c r="C52" s="56">
        <v>0</v>
      </c>
      <c r="D52" s="55" t="s">
        <v>276</v>
      </c>
      <c r="E52" s="54">
        <v>0</v>
      </c>
    </row>
    <row r="53" spans="1:5" x14ac:dyDescent="0.25">
      <c r="A53" s="70" t="s">
        <v>356</v>
      </c>
      <c r="B53" s="59">
        <v>160</v>
      </c>
      <c r="C53" s="56">
        <v>0</v>
      </c>
      <c r="D53" s="55" t="s">
        <v>276</v>
      </c>
      <c r="E53" s="54">
        <v>0</v>
      </c>
    </row>
    <row r="54" spans="1:5" x14ac:dyDescent="0.25">
      <c r="A54" s="70" t="s">
        <v>355</v>
      </c>
      <c r="B54" s="59">
        <v>161</v>
      </c>
      <c r="C54" s="56">
        <v>0</v>
      </c>
      <c r="D54" s="55" t="s">
        <v>276</v>
      </c>
      <c r="E54" s="54">
        <v>0</v>
      </c>
    </row>
    <row r="55" spans="1:5" x14ac:dyDescent="0.25">
      <c r="A55" s="70" t="s">
        <v>354</v>
      </c>
      <c r="B55" s="59">
        <v>162</v>
      </c>
      <c r="C55" s="56">
        <v>0</v>
      </c>
      <c r="D55" s="55" t="s">
        <v>276</v>
      </c>
      <c r="E55" s="54">
        <v>0</v>
      </c>
    </row>
    <row r="56" spans="1:5" ht="24.75" customHeight="1" x14ac:dyDescent="0.25">
      <c r="A56" s="70" t="s">
        <v>353</v>
      </c>
      <c r="B56" s="59">
        <v>170</v>
      </c>
      <c r="C56" s="56">
        <v>0</v>
      </c>
      <c r="D56" s="55" t="s">
        <v>276</v>
      </c>
      <c r="E56" s="54">
        <v>0</v>
      </c>
    </row>
    <row r="57" spans="1:5" ht="24.75" customHeight="1" x14ac:dyDescent="0.25">
      <c r="A57" s="68" t="s">
        <v>352</v>
      </c>
      <c r="B57" s="67">
        <v>180</v>
      </c>
      <c r="C57" s="66">
        <v>1113723.5</v>
      </c>
      <c r="D57" s="65" t="s">
        <v>276</v>
      </c>
      <c r="E57" s="64">
        <v>1049819.5</v>
      </c>
    </row>
    <row r="58" spans="1:5" ht="24.75" customHeight="1" x14ac:dyDescent="0.25">
      <c r="A58" s="63" t="s">
        <v>351</v>
      </c>
      <c r="B58" s="62"/>
      <c r="C58" s="62"/>
      <c r="D58" s="62"/>
      <c r="E58" s="61"/>
    </row>
    <row r="59" spans="1:5" ht="24.75" customHeight="1" x14ac:dyDescent="0.25">
      <c r="A59" s="70" t="s">
        <v>338</v>
      </c>
      <c r="B59" s="59">
        <v>190</v>
      </c>
      <c r="C59" s="56">
        <v>0</v>
      </c>
      <c r="D59" s="55" t="s">
        <v>276</v>
      </c>
      <c r="E59" s="54">
        <v>0</v>
      </c>
    </row>
    <row r="60" spans="1:5" ht="24.75" customHeight="1" x14ac:dyDescent="0.25">
      <c r="A60" s="70" t="s">
        <v>337</v>
      </c>
      <c r="B60" s="59">
        <v>191</v>
      </c>
      <c r="C60" s="56">
        <v>0</v>
      </c>
      <c r="D60" s="55" t="s">
        <v>276</v>
      </c>
      <c r="E60" s="54">
        <v>0</v>
      </c>
    </row>
    <row r="61" spans="1:5" ht="24.75" customHeight="1" x14ac:dyDescent="0.25">
      <c r="A61" s="70" t="s">
        <v>336</v>
      </c>
      <c r="B61" s="59">
        <v>192</v>
      </c>
      <c r="C61" s="56">
        <v>0</v>
      </c>
      <c r="D61" s="55" t="s">
        <v>276</v>
      </c>
      <c r="E61" s="54">
        <v>0</v>
      </c>
    </row>
    <row r="62" spans="1:5" ht="24.75" customHeight="1" x14ac:dyDescent="0.25">
      <c r="A62" s="70" t="s">
        <v>334</v>
      </c>
      <c r="B62" s="59">
        <v>193</v>
      </c>
      <c r="C62" s="56">
        <v>0</v>
      </c>
      <c r="D62" s="55" t="s">
        <v>276</v>
      </c>
      <c r="E62" s="54">
        <v>0</v>
      </c>
    </row>
    <row r="63" spans="1:5" ht="24.75" customHeight="1" x14ac:dyDescent="0.25">
      <c r="A63" s="70" t="s">
        <v>350</v>
      </c>
      <c r="B63" s="59">
        <v>194</v>
      </c>
      <c r="C63" s="56">
        <v>80189.5</v>
      </c>
      <c r="D63" s="55" t="s">
        <v>276</v>
      </c>
      <c r="E63" s="54">
        <v>40236.199999999997</v>
      </c>
    </row>
    <row r="64" spans="1:5" ht="24.75" customHeight="1" x14ac:dyDescent="0.25">
      <c r="A64" s="70" t="s">
        <v>349</v>
      </c>
      <c r="B64" s="59">
        <v>200</v>
      </c>
      <c r="C64" s="56">
        <v>0</v>
      </c>
      <c r="D64" s="55" t="s">
        <v>276</v>
      </c>
      <c r="E64" s="54">
        <v>0</v>
      </c>
    </row>
    <row r="65" spans="1:5" ht="24.75" customHeight="1" x14ac:dyDescent="0.25">
      <c r="A65" s="70" t="s">
        <v>331</v>
      </c>
      <c r="B65" s="59">
        <v>201</v>
      </c>
      <c r="C65" s="56">
        <v>0</v>
      </c>
      <c r="D65" s="55" t="s">
        <v>276</v>
      </c>
      <c r="E65" s="54">
        <v>0</v>
      </c>
    </row>
    <row r="66" spans="1:5" ht="24.75" customHeight="1" x14ac:dyDescent="0.25">
      <c r="A66" s="70" t="s">
        <v>348</v>
      </c>
      <c r="B66" s="59">
        <v>202</v>
      </c>
      <c r="C66" s="56">
        <v>0</v>
      </c>
      <c r="D66" s="55" t="s">
        <v>276</v>
      </c>
      <c r="E66" s="54">
        <v>0</v>
      </c>
    </row>
    <row r="67" spans="1:5" ht="24.75" customHeight="1" x14ac:dyDescent="0.25">
      <c r="A67" s="70" t="s">
        <v>347</v>
      </c>
      <c r="B67" s="59">
        <v>203</v>
      </c>
      <c r="C67" s="56">
        <v>0</v>
      </c>
      <c r="D67" s="55" t="s">
        <v>276</v>
      </c>
      <c r="E67" s="54">
        <v>0</v>
      </c>
    </row>
    <row r="68" spans="1:5" ht="24.75" customHeight="1" x14ac:dyDescent="0.25">
      <c r="A68" s="70" t="s">
        <v>328</v>
      </c>
      <c r="B68" s="59">
        <v>204</v>
      </c>
      <c r="C68" s="56">
        <v>0</v>
      </c>
      <c r="D68" s="55" t="s">
        <v>276</v>
      </c>
      <c r="E68" s="54">
        <v>0</v>
      </c>
    </row>
    <row r="69" spans="1:5" ht="24.75" customHeight="1" x14ac:dyDescent="0.25">
      <c r="A69" s="70" t="s">
        <v>346</v>
      </c>
      <c r="B69" s="59">
        <v>210</v>
      </c>
      <c r="C69" s="56">
        <v>0</v>
      </c>
      <c r="D69" s="55" t="s">
        <v>276</v>
      </c>
      <c r="E69" s="54">
        <v>0</v>
      </c>
    </row>
    <row r="70" spans="1:5" ht="24.75" customHeight="1" x14ac:dyDescent="0.25">
      <c r="A70" s="70" t="s">
        <v>345</v>
      </c>
      <c r="B70" s="59">
        <v>211</v>
      </c>
      <c r="C70" s="56">
        <v>0</v>
      </c>
      <c r="D70" s="55" t="s">
        <v>276</v>
      </c>
      <c r="E70" s="54">
        <v>318.89999999999998</v>
      </c>
    </row>
    <row r="71" spans="1:5" ht="24.75" customHeight="1" x14ac:dyDescent="0.25">
      <c r="A71" s="70" t="s">
        <v>344</v>
      </c>
      <c r="B71" s="59">
        <v>212</v>
      </c>
      <c r="C71" s="56">
        <v>0</v>
      </c>
      <c r="D71" s="55" t="s">
        <v>276</v>
      </c>
      <c r="E71" s="54">
        <v>0</v>
      </c>
    </row>
    <row r="72" spans="1:5" ht="24.75" customHeight="1" x14ac:dyDescent="0.25">
      <c r="A72" s="70" t="s">
        <v>343</v>
      </c>
      <c r="B72" s="59">
        <v>213</v>
      </c>
      <c r="C72" s="56">
        <v>0</v>
      </c>
      <c r="D72" s="55" t="s">
        <v>276</v>
      </c>
      <c r="E72" s="54">
        <v>0</v>
      </c>
    </row>
    <row r="73" spans="1:5" ht="24.75" customHeight="1" x14ac:dyDescent="0.25">
      <c r="A73" s="70" t="s">
        <v>342</v>
      </c>
      <c r="B73" s="59">
        <v>220</v>
      </c>
      <c r="C73" s="56">
        <v>0</v>
      </c>
      <c r="D73" s="55" t="s">
        <v>276</v>
      </c>
      <c r="E73" s="54">
        <v>0</v>
      </c>
    </row>
    <row r="74" spans="1:5" ht="24.75" customHeight="1" x14ac:dyDescent="0.25">
      <c r="A74" s="68" t="s">
        <v>341</v>
      </c>
      <c r="B74" s="67">
        <v>230</v>
      </c>
      <c r="C74" s="66">
        <v>80189.5</v>
      </c>
      <c r="D74" s="65" t="s">
        <v>276</v>
      </c>
      <c r="E74" s="64">
        <v>40555.1</v>
      </c>
    </row>
    <row r="75" spans="1:5" ht="24.75" customHeight="1" x14ac:dyDescent="0.25">
      <c r="A75" s="68" t="s">
        <v>340</v>
      </c>
      <c r="B75" s="67">
        <v>240</v>
      </c>
      <c r="C75" s="66">
        <v>5358920.7</v>
      </c>
      <c r="D75" s="65" t="s">
        <v>276</v>
      </c>
      <c r="E75" s="64">
        <v>5083615.5999999996</v>
      </c>
    </row>
    <row r="76" spans="1:5" ht="26.25" x14ac:dyDescent="0.25">
      <c r="A76" s="69" t="s">
        <v>305</v>
      </c>
      <c r="B76" s="67" t="s">
        <v>18</v>
      </c>
      <c r="C76" s="63" t="s">
        <v>304</v>
      </c>
      <c r="D76" s="61"/>
      <c r="E76" s="69" t="s">
        <v>303</v>
      </c>
    </row>
    <row r="77" spans="1:5" x14ac:dyDescent="0.25">
      <c r="A77" s="63" t="s">
        <v>339</v>
      </c>
      <c r="B77" s="62"/>
      <c r="C77" s="62"/>
      <c r="D77" s="62"/>
      <c r="E77" s="61"/>
    </row>
    <row r="78" spans="1:5" x14ac:dyDescent="0.25">
      <c r="A78" s="70" t="s">
        <v>338</v>
      </c>
      <c r="B78" s="59">
        <v>250</v>
      </c>
      <c r="C78" s="56">
        <v>0</v>
      </c>
      <c r="D78" s="55" t="s">
        <v>276</v>
      </c>
      <c r="E78" s="54">
        <v>0</v>
      </c>
    </row>
    <row r="79" spans="1:5" x14ac:dyDescent="0.25">
      <c r="A79" s="70" t="s">
        <v>337</v>
      </c>
      <c r="B79" s="59">
        <v>251</v>
      </c>
      <c r="C79" s="56">
        <v>0</v>
      </c>
      <c r="D79" s="55" t="s">
        <v>276</v>
      </c>
      <c r="E79" s="54">
        <v>0</v>
      </c>
    </row>
    <row r="80" spans="1:5" ht="24.75" customHeight="1" x14ac:dyDescent="0.25">
      <c r="A80" s="70" t="s">
        <v>336</v>
      </c>
      <c r="B80" s="59">
        <v>252</v>
      </c>
      <c r="C80" s="56">
        <v>0</v>
      </c>
      <c r="D80" s="55" t="s">
        <v>276</v>
      </c>
      <c r="E80" s="54">
        <v>0</v>
      </c>
    </row>
    <row r="81" spans="1:5" ht="24.75" customHeight="1" x14ac:dyDescent="0.25">
      <c r="A81" s="70" t="s">
        <v>335</v>
      </c>
      <c r="B81" s="59">
        <v>253</v>
      </c>
      <c r="C81" s="56">
        <v>0</v>
      </c>
      <c r="D81" s="55" t="s">
        <v>276</v>
      </c>
      <c r="E81" s="54">
        <v>0</v>
      </c>
    </row>
    <row r="82" spans="1:5" ht="24.75" customHeight="1" x14ac:dyDescent="0.25">
      <c r="A82" s="70" t="s">
        <v>334</v>
      </c>
      <c r="B82" s="59">
        <v>254</v>
      </c>
      <c r="C82" s="56">
        <v>0</v>
      </c>
      <c r="D82" s="55" t="s">
        <v>276</v>
      </c>
      <c r="E82" s="54">
        <v>0</v>
      </c>
    </row>
    <row r="83" spans="1:5" ht="24.75" customHeight="1" x14ac:dyDescent="0.25">
      <c r="A83" s="70" t="s">
        <v>333</v>
      </c>
      <c r="B83" s="59">
        <v>255</v>
      </c>
      <c r="C83" s="56">
        <v>0</v>
      </c>
      <c r="D83" s="55" t="s">
        <v>276</v>
      </c>
      <c r="E83" s="54">
        <v>1580.6</v>
      </c>
    </row>
    <row r="84" spans="1:5" ht="24.75" customHeight="1" x14ac:dyDescent="0.25">
      <c r="A84" s="70" t="s">
        <v>332</v>
      </c>
      <c r="B84" s="59">
        <v>260</v>
      </c>
      <c r="C84" s="56">
        <v>334548.90000000002</v>
      </c>
      <c r="D84" s="55" t="s">
        <v>276</v>
      </c>
      <c r="E84" s="54">
        <v>8151.1</v>
      </c>
    </row>
    <row r="85" spans="1:5" ht="24.75" customHeight="1" x14ac:dyDescent="0.25">
      <c r="A85" s="70" t="s">
        <v>331</v>
      </c>
      <c r="B85" s="59">
        <v>261</v>
      </c>
      <c r="C85" s="56">
        <v>686752</v>
      </c>
      <c r="D85" s="55" t="s">
        <v>276</v>
      </c>
      <c r="E85" s="54">
        <v>0</v>
      </c>
    </row>
    <row r="86" spans="1:5" ht="24.75" customHeight="1" x14ac:dyDescent="0.25">
      <c r="A86" s="70" t="s">
        <v>330</v>
      </c>
      <c r="B86" s="59">
        <v>262</v>
      </c>
      <c r="C86" s="56">
        <v>2742.8</v>
      </c>
      <c r="D86" s="55" t="s">
        <v>276</v>
      </c>
      <c r="E86" s="54">
        <v>0</v>
      </c>
    </row>
    <row r="87" spans="1:5" x14ac:dyDescent="0.25">
      <c r="A87" s="70" t="s">
        <v>329</v>
      </c>
      <c r="B87" s="59">
        <v>263</v>
      </c>
      <c r="C87" s="56">
        <v>0</v>
      </c>
      <c r="D87" s="55" t="s">
        <v>276</v>
      </c>
      <c r="E87" s="54">
        <v>0</v>
      </c>
    </row>
    <row r="88" spans="1:5" ht="24.75" customHeight="1" x14ac:dyDescent="0.25">
      <c r="A88" s="70" t="s">
        <v>328</v>
      </c>
      <c r="B88" s="59">
        <v>264</v>
      </c>
      <c r="C88" s="56">
        <v>0</v>
      </c>
      <c r="D88" s="55" t="s">
        <v>276</v>
      </c>
      <c r="E88" s="54">
        <v>0</v>
      </c>
    </row>
    <row r="89" spans="1:5" ht="24.75" customHeight="1" x14ac:dyDescent="0.25">
      <c r="A89" s="70" t="s">
        <v>327</v>
      </c>
      <c r="B89" s="59">
        <v>270</v>
      </c>
      <c r="C89" s="56">
        <v>0</v>
      </c>
      <c r="D89" s="55" t="s">
        <v>276</v>
      </c>
      <c r="E89" s="54">
        <v>0</v>
      </c>
    </row>
    <row r="90" spans="1:5" ht="24.75" customHeight="1" x14ac:dyDescent="0.25">
      <c r="A90" s="70" t="s">
        <v>326</v>
      </c>
      <c r="B90" s="59">
        <v>271</v>
      </c>
      <c r="C90" s="56">
        <v>0</v>
      </c>
      <c r="D90" s="55" t="s">
        <v>276</v>
      </c>
      <c r="E90" s="54">
        <v>0</v>
      </c>
    </row>
    <row r="91" spans="1:5" ht="24.75" customHeight="1" x14ac:dyDescent="0.25">
      <c r="A91" s="70" t="s">
        <v>325</v>
      </c>
      <c r="B91" s="59">
        <v>272</v>
      </c>
      <c r="C91" s="56">
        <v>1737468.2</v>
      </c>
      <c r="D91" s="55" t="s">
        <v>276</v>
      </c>
      <c r="E91" s="54">
        <v>0</v>
      </c>
    </row>
    <row r="92" spans="1:5" ht="24.75" customHeight="1" x14ac:dyDescent="0.25">
      <c r="A92" s="70" t="s">
        <v>324</v>
      </c>
      <c r="B92" s="59">
        <v>273</v>
      </c>
      <c r="C92" s="56">
        <v>0</v>
      </c>
      <c r="D92" s="55" t="s">
        <v>276</v>
      </c>
      <c r="E92" s="54">
        <v>0</v>
      </c>
    </row>
    <row r="93" spans="1:5" ht="24.75" customHeight="1" x14ac:dyDescent="0.25">
      <c r="A93" s="70" t="s">
        <v>323</v>
      </c>
      <c r="B93" s="59">
        <v>274</v>
      </c>
      <c r="C93" s="56">
        <v>0</v>
      </c>
      <c r="D93" s="55" t="s">
        <v>276</v>
      </c>
      <c r="E93" s="54">
        <v>0</v>
      </c>
    </row>
    <row r="94" spans="1:5" ht="24.75" customHeight="1" x14ac:dyDescent="0.25">
      <c r="A94" s="70" t="s">
        <v>322</v>
      </c>
      <c r="B94" s="59">
        <v>275</v>
      </c>
      <c r="C94" s="56">
        <v>20094.400000000001</v>
      </c>
      <c r="D94" s="55" t="s">
        <v>276</v>
      </c>
      <c r="E94" s="54">
        <v>0.7</v>
      </c>
    </row>
    <row r="95" spans="1:5" ht="24.75" customHeight="1" x14ac:dyDescent="0.25">
      <c r="A95" s="70" t="s">
        <v>321</v>
      </c>
      <c r="B95" s="59">
        <v>276</v>
      </c>
      <c r="C95" s="56">
        <v>0</v>
      </c>
      <c r="D95" s="55" t="s">
        <v>276</v>
      </c>
      <c r="E95" s="54">
        <v>0</v>
      </c>
    </row>
    <row r="96" spans="1:5" ht="24.75" customHeight="1" x14ac:dyDescent="0.25">
      <c r="A96" s="70" t="s">
        <v>320</v>
      </c>
      <c r="B96" s="59">
        <v>277</v>
      </c>
      <c r="C96" s="56">
        <v>39417.4</v>
      </c>
      <c r="D96" s="55" t="s">
        <v>276</v>
      </c>
      <c r="E96" s="54">
        <v>0</v>
      </c>
    </row>
    <row r="97" spans="1:5" ht="24.75" customHeight="1" x14ac:dyDescent="0.25">
      <c r="A97" s="70" t="s">
        <v>319</v>
      </c>
      <c r="B97" s="59">
        <v>280</v>
      </c>
      <c r="C97" s="56">
        <v>0</v>
      </c>
      <c r="D97" s="55" t="s">
        <v>276</v>
      </c>
      <c r="E97" s="54">
        <v>0</v>
      </c>
    </row>
    <row r="98" spans="1:5" ht="24.75" customHeight="1" x14ac:dyDescent="0.25">
      <c r="A98" s="68" t="s">
        <v>318</v>
      </c>
      <c r="B98" s="67">
        <v>290</v>
      </c>
      <c r="C98" s="66">
        <v>2821023.6</v>
      </c>
      <c r="D98" s="65" t="s">
        <v>276</v>
      </c>
      <c r="E98" s="64">
        <v>9732.2999999999993</v>
      </c>
    </row>
    <row r="99" spans="1:5" ht="24.75" customHeight="1" x14ac:dyDescent="0.25">
      <c r="A99" s="63" t="s">
        <v>317</v>
      </c>
      <c r="B99" s="62"/>
      <c r="C99" s="62"/>
      <c r="D99" s="62"/>
      <c r="E99" s="61"/>
    </row>
    <row r="100" spans="1:5" ht="24.75" customHeight="1" x14ac:dyDescent="0.25">
      <c r="A100" s="70" t="s">
        <v>316</v>
      </c>
      <c r="B100" s="59">
        <v>300</v>
      </c>
      <c r="C100" s="56">
        <v>0</v>
      </c>
      <c r="D100" s="55" t="s">
        <v>276</v>
      </c>
      <c r="E100" s="54">
        <v>29174816.800000001</v>
      </c>
    </row>
    <row r="101" spans="1:5" ht="24.75" customHeight="1" x14ac:dyDescent="0.25">
      <c r="A101" s="70" t="s">
        <v>315</v>
      </c>
      <c r="B101" s="59">
        <v>301</v>
      </c>
      <c r="C101" s="56">
        <v>0</v>
      </c>
      <c r="D101" s="55" t="s">
        <v>276</v>
      </c>
      <c r="E101" s="54">
        <v>31232388.699999999</v>
      </c>
    </row>
    <row r="102" spans="1:5" ht="24.75" customHeight="1" x14ac:dyDescent="0.25">
      <c r="A102" s="68" t="s">
        <v>314</v>
      </c>
      <c r="B102" s="67">
        <v>302</v>
      </c>
      <c r="C102" s="66">
        <v>0</v>
      </c>
      <c r="D102" s="65" t="s">
        <v>276</v>
      </c>
      <c r="E102" s="64">
        <v>2057572</v>
      </c>
    </row>
    <row r="103" spans="1:5" ht="24.75" customHeight="1" x14ac:dyDescent="0.25">
      <c r="A103" s="70" t="s">
        <v>313</v>
      </c>
      <c r="B103" s="59">
        <v>310</v>
      </c>
      <c r="C103" s="56">
        <v>0</v>
      </c>
      <c r="D103" s="55" t="s">
        <v>276</v>
      </c>
      <c r="E103" s="54">
        <v>0</v>
      </c>
    </row>
    <row r="104" spans="1:5" ht="24.75" customHeight="1" x14ac:dyDescent="0.25">
      <c r="A104" s="70" t="s">
        <v>312</v>
      </c>
      <c r="B104" s="59">
        <v>311</v>
      </c>
      <c r="C104" s="56">
        <v>0</v>
      </c>
      <c r="D104" s="55" t="s">
        <v>276</v>
      </c>
      <c r="E104" s="54">
        <v>0</v>
      </c>
    </row>
    <row r="105" spans="1:5" ht="24.75" customHeight="1" x14ac:dyDescent="0.25">
      <c r="A105" s="68" t="s">
        <v>311</v>
      </c>
      <c r="B105" s="67">
        <v>312</v>
      </c>
      <c r="C105" s="66">
        <v>0</v>
      </c>
      <c r="D105" s="65" t="s">
        <v>276</v>
      </c>
      <c r="E105" s="64">
        <v>0</v>
      </c>
    </row>
    <row r="106" spans="1:5" ht="24.75" customHeight="1" x14ac:dyDescent="0.25">
      <c r="A106" s="70" t="s">
        <v>310</v>
      </c>
      <c r="B106" s="59">
        <v>320</v>
      </c>
      <c r="C106" s="56">
        <v>0</v>
      </c>
      <c r="D106" s="55" t="s">
        <v>276</v>
      </c>
      <c r="E106" s="54">
        <v>0</v>
      </c>
    </row>
    <row r="107" spans="1:5" ht="24.75" customHeight="1" x14ac:dyDescent="0.25">
      <c r="A107" s="70" t="s">
        <v>309</v>
      </c>
      <c r="B107" s="59">
        <v>321</v>
      </c>
      <c r="C107" s="56">
        <v>0</v>
      </c>
      <c r="D107" s="55" t="s">
        <v>276</v>
      </c>
      <c r="E107" s="54">
        <v>0</v>
      </c>
    </row>
    <row r="108" spans="1:5" ht="24.75" customHeight="1" x14ac:dyDescent="0.25">
      <c r="A108" s="68" t="s">
        <v>308</v>
      </c>
      <c r="B108" s="67">
        <v>322</v>
      </c>
      <c r="C108" s="66">
        <v>0</v>
      </c>
      <c r="D108" s="65" t="s">
        <v>276</v>
      </c>
      <c r="E108" s="64">
        <v>0</v>
      </c>
    </row>
    <row r="109" spans="1:5" ht="24.75" customHeight="1" x14ac:dyDescent="0.25">
      <c r="A109" s="70" t="s">
        <v>307</v>
      </c>
      <c r="B109" s="59">
        <v>330</v>
      </c>
      <c r="C109" s="56">
        <v>0</v>
      </c>
      <c r="D109" s="55" t="s">
        <v>276</v>
      </c>
      <c r="E109" s="54">
        <v>2896811</v>
      </c>
    </row>
    <row r="110" spans="1:5" ht="24.75" customHeight="1" x14ac:dyDescent="0.25">
      <c r="A110" s="70" t="s">
        <v>306</v>
      </c>
      <c r="B110" s="59">
        <v>331</v>
      </c>
      <c r="C110" s="56">
        <v>0</v>
      </c>
      <c r="D110" s="55" t="s">
        <v>276</v>
      </c>
      <c r="E110" s="54">
        <v>3130072.3</v>
      </c>
    </row>
    <row r="111" spans="1:5" ht="26.25" x14ac:dyDescent="0.25">
      <c r="A111" s="69" t="s">
        <v>305</v>
      </c>
      <c r="B111" s="67" t="s">
        <v>18</v>
      </c>
      <c r="C111" s="63" t="s">
        <v>304</v>
      </c>
      <c r="D111" s="61"/>
      <c r="E111" s="69" t="s">
        <v>303</v>
      </c>
    </row>
    <row r="112" spans="1:5" ht="24.75" customHeight="1" x14ac:dyDescent="0.25">
      <c r="A112" s="68" t="s">
        <v>302</v>
      </c>
      <c r="B112" s="67">
        <v>332</v>
      </c>
      <c r="C112" s="66">
        <v>0</v>
      </c>
      <c r="D112" s="65" t="s">
        <v>276</v>
      </c>
      <c r="E112" s="64">
        <v>233261.4</v>
      </c>
    </row>
    <row r="113" spans="1:5" ht="24.75" customHeight="1" x14ac:dyDescent="0.25">
      <c r="A113" s="58" t="s">
        <v>301</v>
      </c>
      <c r="B113" s="59">
        <v>340</v>
      </c>
      <c r="C113" s="56">
        <v>0</v>
      </c>
      <c r="D113" s="55" t="s">
        <v>276</v>
      </c>
      <c r="E113" s="54">
        <v>0</v>
      </c>
    </row>
    <row r="114" spans="1:5" ht="24.75" customHeight="1" x14ac:dyDescent="0.25">
      <c r="A114" s="58" t="s">
        <v>300</v>
      </c>
      <c r="B114" s="59">
        <v>341</v>
      </c>
      <c r="C114" s="56">
        <v>0</v>
      </c>
      <c r="D114" s="55" t="s">
        <v>276</v>
      </c>
      <c r="E114" s="54">
        <v>0</v>
      </c>
    </row>
    <row r="115" spans="1:5" ht="24.75" customHeight="1" x14ac:dyDescent="0.25">
      <c r="A115" s="58" t="s">
        <v>299</v>
      </c>
      <c r="B115" s="59">
        <v>342</v>
      </c>
      <c r="C115" s="56">
        <v>0</v>
      </c>
      <c r="D115" s="55" t="s">
        <v>276</v>
      </c>
      <c r="E115" s="54">
        <v>0</v>
      </c>
    </row>
    <row r="116" spans="1:5" ht="24.75" customHeight="1" x14ac:dyDescent="0.25">
      <c r="A116" s="68" t="s">
        <v>298</v>
      </c>
      <c r="B116" s="67">
        <v>343</v>
      </c>
      <c r="C116" s="66">
        <v>0</v>
      </c>
      <c r="D116" s="65" t="s">
        <v>276</v>
      </c>
      <c r="E116" s="64">
        <v>0</v>
      </c>
    </row>
    <row r="117" spans="1:5" ht="24.75" customHeight="1" x14ac:dyDescent="0.25">
      <c r="A117" s="68" t="s">
        <v>297</v>
      </c>
      <c r="B117" s="67">
        <v>350</v>
      </c>
      <c r="C117" s="64">
        <v>2537897.1</v>
      </c>
      <c r="D117" s="64">
        <v>2778206.7</v>
      </c>
      <c r="E117" s="64">
        <v>2783049.9</v>
      </c>
    </row>
    <row r="118" spans="1:5" ht="24.75" customHeight="1" x14ac:dyDescent="0.25">
      <c r="A118" s="58" t="s">
        <v>296</v>
      </c>
      <c r="B118" s="59">
        <v>351</v>
      </c>
      <c r="C118" s="54">
        <v>307420.79999999999</v>
      </c>
      <c r="D118" s="54">
        <v>460987.4</v>
      </c>
      <c r="E118" s="54">
        <v>465830.6</v>
      </c>
    </row>
    <row r="119" spans="1:5" ht="24.75" customHeight="1" x14ac:dyDescent="0.25">
      <c r="A119" s="58" t="s">
        <v>295</v>
      </c>
      <c r="B119" s="59">
        <v>352</v>
      </c>
      <c r="C119" s="54">
        <v>0</v>
      </c>
      <c r="D119" s="54">
        <v>0</v>
      </c>
      <c r="E119" s="54">
        <v>0</v>
      </c>
    </row>
    <row r="120" spans="1:5" ht="24.75" customHeight="1" x14ac:dyDescent="0.25">
      <c r="A120" s="58" t="s">
        <v>294</v>
      </c>
      <c r="B120" s="59">
        <v>353</v>
      </c>
      <c r="C120" s="54">
        <v>0</v>
      </c>
      <c r="D120" s="54">
        <v>0</v>
      </c>
      <c r="E120" s="54">
        <v>0</v>
      </c>
    </row>
    <row r="121" spans="1:5" ht="24.75" customHeight="1" x14ac:dyDescent="0.25">
      <c r="A121" s="58" t="s">
        <v>293</v>
      </c>
      <c r="B121" s="59">
        <v>354</v>
      </c>
      <c r="C121" s="54">
        <v>2230476.2000000002</v>
      </c>
      <c r="D121" s="54">
        <v>2317219.2999999998</v>
      </c>
      <c r="E121" s="54">
        <v>2317219.2999999998</v>
      </c>
    </row>
    <row r="122" spans="1:5" ht="24.75" customHeight="1" x14ac:dyDescent="0.25">
      <c r="A122" s="58" t="s">
        <v>292</v>
      </c>
      <c r="B122" s="59">
        <v>355</v>
      </c>
      <c r="C122" s="54">
        <v>0</v>
      </c>
      <c r="D122" s="54">
        <v>0</v>
      </c>
      <c r="E122" s="54">
        <v>0</v>
      </c>
    </row>
    <row r="123" spans="1:5" ht="24.75" customHeight="1" x14ac:dyDescent="0.25">
      <c r="A123" s="58" t="s">
        <v>291</v>
      </c>
      <c r="B123" s="59">
        <v>356</v>
      </c>
      <c r="C123" s="56">
        <v>0</v>
      </c>
      <c r="D123" s="55" t="s">
        <v>276</v>
      </c>
      <c r="E123" s="54">
        <v>0</v>
      </c>
    </row>
    <row r="124" spans="1:5" ht="24.75" customHeight="1" x14ac:dyDescent="0.25">
      <c r="A124" s="68" t="s">
        <v>290</v>
      </c>
      <c r="B124" s="59">
        <v>360</v>
      </c>
      <c r="C124" s="66">
        <v>2537897.1</v>
      </c>
      <c r="D124" s="65" t="s">
        <v>276</v>
      </c>
      <c r="E124" s="64">
        <v>5073883.2</v>
      </c>
    </row>
    <row r="125" spans="1:5" ht="24.75" customHeight="1" x14ac:dyDescent="0.25">
      <c r="A125" s="68" t="s">
        <v>289</v>
      </c>
      <c r="B125" s="67">
        <v>370</v>
      </c>
      <c r="C125" s="66">
        <v>5358920.7</v>
      </c>
      <c r="D125" s="65" t="s">
        <v>276</v>
      </c>
      <c r="E125" s="64">
        <v>5083615.5999999996</v>
      </c>
    </row>
    <row r="126" spans="1:5" ht="24.75" customHeight="1" x14ac:dyDescent="0.25">
      <c r="A126" s="63" t="s">
        <v>288</v>
      </c>
      <c r="B126" s="62"/>
      <c r="C126" s="62"/>
      <c r="D126" s="62"/>
      <c r="E126" s="61"/>
    </row>
    <row r="127" spans="1:5" ht="24.75" customHeight="1" x14ac:dyDescent="0.25">
      <c r="A127" s="58" t="s">
        <v>287</v>
      </c>
      <c r="B127" s="60">
        <v>380</v>
      </c>
      <c r="C127" s="56">
        <v>0</v>
      </c>
      <c r="D127" s="55" t="s">
        <v>276</v>
      </c>
      <c r="E127" s="54">
        <v>0</v>
      </c>
    </row>
    <row r="128" spans="1:5" ht="24.75" customHeight="1" x14ac:dyDescent="0.25">
      <c r="A128" s="58" t="s">
        <v>286</v>
      </c>
      <c r="B128" s="59">
        <v>381</v>
      </c>
      <c r="C128" s="56">
        <v>0</v>
      </c>
      <c r="D128" s="55" t="s">
        <v>276</v>
      </c>
      <c r="E128" s="54">
        <v>0</v>
      </c>
    </row>
    <row r="129" spans="1:5" ht="24.75" customHeight="1" x14ac:dyDescent="0.25">
      <c r="A129" s="58" t="s">
        <v>285</v>
      </c>
      <c r="B129" s="59">
        <v>382</v>
      </c>
      <c r="C129" s="56">
        <v>0</v>
      </c>
      <c r="D129" s="55" t="s">
        <v>276</v>
      </c>
      <c r="E129" s="54">
        <v>0</v>
      </c>
    </row>
    <row r="130" spans="1:5" ht="24.75" customHeight="1" x14ac:dyDescent="0.25">
      <c r="A130" s="58" t="s">
        <v>284</v>
      </c>
      <c r="B130" s="59">
        <v>383</v>
      </c>
      <c r="C130" s="56">
        <v>0</v>
      </c>
      <c r="D130" s="55" t="s">
        <v>276</v>
      </c>
      <c r="E130" s="54">
        <v>0</v>
      </c>
    </row>
    <row r="131" spans="1:5" ht="24.75" customHeight="1" x14ac:dyDescent="0.25">
      <c r="A131" s="58" t="s">
        <v>283</v>
      </c>
      <c r="B131" s="59">
        <v>384</v>
      </c>
      <c r="C131" s="56">
        <v>0</v>
      </c>
      <c r="D131" s="55" t="s">
        <v>276</v>
      </c>
      <c r="E131" s="54">
        <v>0</v>
      </c>
    </row>
    <row r="132" spans="1:5" ht="24.75" customHeight="1" x14ac:dyDescent="0.25">
      <c r="A132" s="58" t="s">
        <v>282</v>
      </c>
      <c r="B132" s="59">
        <v>385</v>
      </c>
      <c r="C132" s="56">
        <v>0</v>
      </c>
      <c r="D132" s="55" t="s">
        <v>276</v>
      </c>
      <c r="E132" s="54">
        <v>0</v>
      </c>
    </row>
    <row r="133" spans="1:5" ht="24.75" customHeight="1" x14ac:dyDescent="0.25">
      <c r="A133" s="58" t="s">
        <v>281</v>
      </c>
      <c r="B133" s="57">
        <v>386</v>
      </c>
      <c r="C133" s="56">
        <v>0</v>
      </c>
      <c r="D133" s="55" t="s">
        <v>276</v>
      </c>
      <c r="E133" s="54">
        <v>0</v>
      </c>
    </row>
    <row r="134" spans="1:5" ht="24.75" customHeight="1" x14ac:dyDescent="0.25">
      <c r="A134" s="58" t="s">
        <v>280</v>
      </c>
      <c r="B134" s="57">
        <v>387</v>
      </c>
      <c r="C134" s="56">
        <v>0</v>
      </c>
      <c r="D134" s="55" t="s">
        <v>276</v>
      </c>
      <c r="E134" s="54">
        <v>0</v>
      </c>
    </row>
    <row r="135" spans="1:5" ht="24.75" customHeight="1" x14ac:dyDescent="0.25">
      <c r="A135" s="58" t="s">
        <v>279</v>
      </c>
      <c r="B135" s="57">
        <v>388</v>
      </c>
      <c r="C135" s="56">
        <v>0</v>
      </c>
      <c r="D135" s="55" t="s">
        <v>276</v>
      </c>
      <c r="E135" s="54">
        <v>0</v>
      </c>
    </row>
    <row r="136" spans="1:5" ht="24.75" customHeight="1" x14ac:dyDescent="0.25">
      <c r="A136" s="58" t="s">
        <v>278</v>
      </c>
      <c r="B136" s="57">
        <v>389</v>
      </c>
      <c r="C136" s="56">
        <v>0</v>
      </c>
      <c r="D136" s="55" t="s">
        <v>276</v>
      </c>
      <c r="E136" s="54">
        <v>0</v>
      </c>
    </row>
    <row r="137" spans="1:5" ht="24.75" customHeight="1" x14ac:dyDescent="0.25">
      <c r="A137" s="58" t="s">
        <v>277</v>
      </c>
      <c r="B137" s="57">
        <v>390</v>
      </c>
      <c r="C137" s="56">
        <v>0</v>
      </c>
      <c r="D137" s="55" t="s">
        <v>276</v>
      </c>
      <c r="E137" s="54">
        <v>0</v>
      </c>
    </row>
    <row r="140" spans="1:5" ht="15" customHeight="1" x14ac:dyDescent="0.25">
      <c r="A140" s="53" t="s">
        <v>275</v>
      </c>
      <c r="B140" s="53"/>
      <c r="C140" s="53"/>
      <c r="D140" s="53"/>
      <c r="E140" s="53"/>
    </row>
    <row r="141" spans="1:5" ht="15" customHeight="1" x14ac:dyDescent="0.25">
      <c r="A141" s="52" t="s">
        <v>274</v>
      </c>
      <c r="B141" s="51" t="s">
        <v>273</v>
      </c>
      <c r="C141" s="51"/>
      <c r="D141" s="51"/>
      <c r="E141" s="51"/>
    </row>
    <row r="143" spans="1:5" ht="15" customHeight="1" x14ac:dyDescent="0.25">
      <c r="A143" s="50" t="s">
        <v>272</v>
      </c>
      <c r="B143" s="50"/>
      <c r="C143" s="50"/>
      <c r="D143" s="50"/>
      <c r="E143" s="50"/>
    </row>
  </sheetData>
  <mergeCells count="130">
    <mergeCell ref="C36:D36"/>
    <mergeCell ref="C37:D37"/>
    <mergeCell ref="C40:D40"/>
    <mergeCell ref="C111:D111"/>
    <mergeCell ref="C23:D23"/>
    <mergeCell ref="C24:D24"/>
    <mergeCell ref="C29:D29"/>
    <mergeCell ref="C30:D30"/>
    <mergeCell ref="C32:D32"/>
    <mergeCell ref="C33:D33"/>
    <mergeCell ref="C34:D34"/>
    <mergeCell ref="C35:D35"/>
    <mergeCell ref="A41:E41"/>
    <mergeCell ref="A58:E58"/>
    <mergeCell ref="A77:E77"/>
    <mergeCell ref="A99:E99"/>
    <mergeCell ref="A126:E126"/>
    <mergeCell ref="C76:D76"/>
    <mergeCell ref="B7:E7"/>
    <mergeCell ref="B8:E8"/>
    <mergeCell ref="B5:E5"/>
    <mergeCell ref="C10:D10"/>
    <mergeCell ref="B141:E141"/>
    <mergeCell ref="A143:E143"/>
    <mergeCell ref="A140:E140"/>
    <mergeCell ref="A19:E19"/>
    <mergeCell ref="A21:E21"/>
    <mergeCell ref="A31:E31"/>
    <mergeCell ref="C26:D26"/>
    <mergeCell ref="C27:D27"/>
    <mergeCell ref="C28:D28"/>
    <mergeCell ref="A11:E11"/>
    <mergeCell ref="A12:E12"/>
    <mergeCell ref="C1:E1"/>
    <mergeCell ref="A2:E2"/>
    <mergeCell ref="A3:E3"/>
    <mergeCell ref="B4:E4"/>
    <mergeCell ref="B6:E6"/>
    <mergeCell ref="C13:D13"/>
    <mergeCell ref="C17:D17"/>
    <mergeCell ref="C18:D18"/>
    <mergeCell ref="C20:D20"/>
    <mergeCell ref="C22:D22"/>
    <mergeCell ref="C25:D25"/>
    <mergeCell ref="C57:D57"/>
    <mergeCell ref="C38:D38"/>
    <mergeCell ref="C39:D39"/>
    <mergeCell ref="C42:D42"/>
    <mergeCell ref="C43:D43"/>
    <mergeCell ref="C44:D44"/>
    <mergeCell ref="C45:D45"/>
    <mergeCell ref="C46:D46"/>
    <mergeCell ref="C47:D47"/>
    <mergeCell ref="C48:D48"/>
    <mergeCell ref="C66:D66"/>
    <mergeCell ref="C67:D67"/>
    <mergeCell ref="C49:D49"/>
    <mergeCell ref="C50:D50"/>
    <mergeCell ref="C51:D51"/>
    <mergeCell ref="C52:D52"/>
    <mergeCell ref="C53:D53"/>
    <mergeCell ref="C54:D54"/>
    <mergeCell ref="C55:D55"/>
    <mergeCell ref="C56:D56"/>
    <mergeCell ref="C74:D74"/>
    <mergeCell ref="C75:D75"/>
    <mergeCell ref="C78:D78"/>
    <mergeCell ref="C59:D59"/>
    <mergeCell ref="C60:D60"/>
    <mergeCell ref="C61:D61"/>
    <mergeCell ref="C62:D62"/>
    <mergeCell ref="C63:D63"/>
    <mergeCell ref="C64:D64"/>
    <mergeCell ref="C65:D65"/>
    <mergeCell ref="C68:D68"/>
    <mergeCell ref="C69:D69"/>
    <mergeCell ref="C70:D70"/>
    <mergeCell ref="C71:D71"/>
    <mergeCell ref="C72:D72"/>
    <mergeCell ref="C73:D73"/>
    <mergeCell ref="C96:D96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105:D105"/>
    <mergeCell ref="C106:D106"/>
    <mergeCell ref="C88:D88"/>
    <mergeCell ref="C89:D89"/>
    <mergeCell ref="C90:D90"/>
    <mergeCell ref="C91:D91"/>
    <mergeCell ref="C92:D92"/>
    <mergeCell ref="C93:D93"/>
    <mergeCell ref="C94:D94"/>
    <mergeCell ref="C95:D95"/>
    <mergeCell ref="C114:D114"/>
    <mergeCell ref="C115:D115"/>
    <mergeCell ref="C116:D116"/>
    <mergeCell ref="C97:D97"/>
    <mergeCell ref="C98:D98"/>
    <mergeCell ref="C100:D100"/>
    <mergeCell ref="C101:D101"/>
    <mergeCell ref="C102:D102"/>
    <mergeCell ref="C103:D103"/>
    <mergeCell ref="C104:D104"/>
    <mergeCell ref="C107:D107"/>
    <mergeCell ref="C108:D108"/>
    <mergeCell ref="C109:D109"/>
    <mergeCell ref="C110:D110"/>
    <mergeCell ref="C112:D112"/>
    <mergeCell ref="C113:D113"/>
    <mergeCell ref="C135:D135"/>
    <mergeCell ref="C136:D136"/>
    <mergeCell ref="C137:D137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7:D127"/>
    <mergeCell ref="C128:D128"/>
    <mergeCell ref="C129:D129"/>
  </mergeCells>
  <pageMargins left="0.25" right="0.25" top="0.75" bottom="0.75" header="0.3" footer="0.3"/>
  <pageSetup paperSize="9" scale="86" fitToHeight="0" orientation="portrait" horizontalDpi="180" verticalDpi="180"/>
  <rowBreaks count="3" manualBreakCount="3">
    <brk id="39" max="1048575" man="1"/>
    <brk id="75" max="1048575" man="1"/>
    <brk id="110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1F81-52E3-4B53-A33A-035274266982}">
  <sheetPr codeName="Sheet4">
    <pageSetUpPr fitToPage="1"/>
  </sheetPr>
  <dimension ref="A1:N40"/>
  <sheetViews>
    <sheetView topLeftCell="A20" workbookViewId="0">
      <selection activeCell="G12" sqref="G12"/>
    </sheetView>
  </sheetViews>
  <sheetFormatPr defaultColWidth="9.140625" defaultRowHeight="15" customHeight="1" x14ac:dyDescent="0.25"/>
  <cols>
    <col min="1" max="1" width="6.140625" style="84" bestFit="1" customWidth="1"/>
    <col min="2" max="2" width="14.5703125" style="84" bestFit="1" customWidth="1"/>
    <col min="3" max="3" width="40.7109375" style="84" bestFit="1" customWidth="1"/>
    <col min="4" max="8" width="15.7109375" style="84" customWidth="1"/>
    <col min="9" max="9" width="13.7109375" style="84" customWidth="1"/>
    <col min="10" max="11" width="12.85546875" style="84" customWidth="1"/>
    <col min="12" max="12" width="11.42578125" style="84" customWidth="1"/>
    <col min="13" max="13" width="30.28515625" style="84" customWidth="1"/>
    <col min="14" max="14" width="9.140625" style="84" customWidth="1"/>
    <col min="15" max="16384" width="9.140625" style="84"/>
  </cols>
  <sheetData>
    <row r="1" spans="1:14" ht="46.5" customHeight="1" x14ac:dyDescent="0.25">
      <c r="E1" s="115" t="s">
        <v>471</v>
      </c>
      <c r="F1" s="115"/>
      <c r="G1" s="115"/>
      <c r="H1" s="115"/>
      <c r="I1" s="115"/>
      <c r="J1" s="115"/>
      <c r="K1" s="115"/>
      <c r="L1" s="115"/>
      <c r="M1" s="115"/>
      <c r="N1" s="114"/>
    </row>
    <row r="2" spans="1:14" ht="31.5" customHeight="1" x14ac:dyDescent="0.25">
      <c r="C2" s="113" t="s">
        <v>470</v>
      </c>
      <c r="D2" s="113"/>
      <c r="E2" s="113"/>
      <c r="F2" s="113"/>
      <c r="G2" s="113"/>
      <c r="H2" s="113"/>
      <c r="I2" s="113"/>
      <c r="J2" s="113"/>
      <c r="K2" s="113"/>
      <c r="L2" s="113"/>
    </row>
    <row r="3" spans="1:14" x14ac:dyDescent="0.25">
      <c r="C3" s="112" t="s">
        <v>469</v>
      </c>
      <c r="D3" s="112"/>
      <c r="E3" s="112"/>
      <c r="F3" s="112"/>
      <c r="G3" s="112"/>
      <c r="H3" s="112"/>
      <c r="I3" s="112"/>
      <c r="J3" s="112"/>
      <c r="K3" s="112"/>
      <c r="L3" s="112"/>
    </row>
    <row r="5" spans="1:14" ht="15" customHeight="1" x14ac:dyDescent="0.25">
      <c r="A5" s="107" t="s">
        <v>423</v>
      </c>
      <c r="C5" s="111" t="s">
        <v>4</v>
      </c>
      <c r="D5" s="111"/>
      <c r="E5" s="111"/>
      <c r="F5" s="111"/>
      <c r="G5" s="111"/>
      <c r="H5" s="111"/>
      <c r="I5" s="111"/>
      <c r="J5" s="111"/>
      <c r="K5" s="111"/>
      <c r="L5" s="111"/>
      <c r="M5" s="110"/>
    </row>
    <row r="6" spans="1:14" ht="15" customHeight="1" x14ac:dyDescent="0.25">
      <c r="A6" s="109" t="s">
        <v>468</v>
      </c>
      <c r="B6" s="109"/>
      <c r="C6" s="108" t="s">
        <v>467</v>
      </c>
      <c r="D6" s="108"/>
      <c r="E6" s="108"/>
      <c r="F6" s="108"/>
      <c r="G6" s="108"/>
      <c r="H6" s="108"/>
      <c r="I6" s="108"/>
      <c r="J6" s="108"/>
      <c r="K6" s="108"/>
      <c r="L6" s="108"/>
    </row>
    <row r="7" spans="1:14" ht="14.45" customHeight="1" x14ac:dyDescent="0.25">
      <c r="A7" s="107" t="s">
        <v>466</v>
      </c>
      <c r="C7" s="106" t="s">
        <v>8</v>
      </c>
      <c r="D7" s="106"/>
      <c r="E7" s="106"/>
      <c r="F7" s="106"/>
      <c r="G7" s="106"/>
      <c r="H7" s="106"/>
      <c r="I7" s="106"/>
      <c r="J7" s="106"/>
      <c r="K7" s="106"/>
      <c r="L7" s="106"/>
    </row>
    <row r="8" spans="1:14" ht="15" customHeight="1" x14ac:dyDescent="0.25">
      <c r="A8" s="107" t="s">
        <v>10</v>
      </c>
      <c r="C8" s="106" t="s">
        <v>465</v>
      </c>
      <c r="D8" s="106"/>
      <c r="E8" s="106"/>
      <c r="F8" s="106"/>
      <c r="G8" s="106"/>
      <c r="H8" s="106"/>
      <c r="I8" s="106"/>
      <c r="J8" s="106"/>
      <c r="K8" s="106"/>
      <c r="L8" s="106"/>
    </row>
    <row r="9" spans="1:14" ht="15" customHeight="1" x14ac:dyDescent="0.25">
      <c r="A9" s="107" t="s">
        <v>464</v>
      </c>
      <c r="C9" s="106" t="s">
        <v>463</v>
      </c>
      <c r="D9" s="106"/>
      <c r="E9" s="106"/>
      <c r="F9" s="106"/>
      <c r="G9" s="106"/>
      <c r="H9" s="106"/>
      <c r="I9" s="106"/>
      <c r="J9" s="106"/>
      <c r="K9" s="106"/>
      <c r="L9" s="106"/>
    </row>
    <row r="11" spans="1:14" ht="15" customHeight="1" x14ac:dyDescent="0.25">
      <c r="A11" s="98" t="s">
        <v>462</v>
      </c>
      <c r="B11" s="105" t="s">
        <v>461</v>
      </c>
      <c r="C11" s="100" t="s">
        <v>17</v>
      </c>
      <c r="D11" s="100" t="s">
        <v>460</v>
      </c>
      <c r="E11" s="104" t="s">
        <v>459</v>
      </c>
      <c r="F11" s="103"/>
      <c r="G11" s="102"/>
      <c r="H11" s="100" t="s">
        <v>458</v>
      </c>
      <c r="I11" s="104" t="s">
        <v>457</v>
      </c>
      <c r="J11" s="103"/>
      <c r="K11" s="102"/>
      <c r="L11" s="100" t="s">
        <v>456</v>
      </c>
      <c r="M11" s="98" t="s">
        <v>455</v>
      </c>
      <c r="N11" s="87"/>
    </row>
    <row r="12" spans="1:14" ht="41.25" customHeight="1" x14ac:dyDescent="0.25">
      <c r="A12" s="98"/>
      <c r="B12" s="101"/>
      <c r="C12" s="100"/>
      <c r="D12" s="98"/>
      <c r="E12" s="69" t="s">
        <v>454</v>
      </c>
      <c r="F12" s="69" t="s">
        <v>453</v>
      </c>
      <c r="G12" s="69" t="s">
        <v>452</v>
      </c>
      <c r="H12" s="98"/>
      <c r="I12" s="69" t="s">
        <v>454</v>
      </c>
      <c r="J12" s="69" t="s">
        <v>453</v>
      </c>
      <c r="K12" s="69" t="s">
        <v>452</v>
      </c>
      <c r="L12" s="100"/>
      <c r="M12" s="98"/>
      <c r="N12" s="87"/>
    </row>
    <row r="13" spans="1:14" x14ac:dyDescent="0.25">
      <c r="A13" s="36" t="s">
        <v>451</v>
      </c>
      <c r="B13" s="99">
        <v>1</v>
      </c>
      <c r="C13" s="99">
        <v>2</v>
      </c>
      <c r="D13" s="99">
        <v>3</v>
      </c>
      <c r="E13" s="99">
        <v>4</v>
      </c>
      <c r="F13" s="99">
        <v>5</v>
      </c>
      <c r="G13" s="99">
        <v>6</v>
      </c>
      <c r="H13" s="99">
        <v>7</v>
      </c>
      <c r="I13" s="99">
        <v>8</v>
      </c>
      <c r="J13" s="99">
        <v>9</v>
      </c>
      <c r="K13" s="99">
        <v>10</v>
      </c>
      <c r="L13" s="99">
        <v>11</v>
      </c>
      <c r="M13" s="99">
        <v>12</v>
      </c>
      <c r="N13" s="87"/>
    </row>
    <row r="14" spans="1:14" x14ac:dyDescent="0.25">
      <c r="A14" s="98" t="s">
        <v>450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87"/>
    </row>
    <row r="15" spans="1:14" x14ac:dyDescent="0.25">
      <c r="A15" s="36">
        <v>1</v>
      </c>
      <c r="B15" s="92" t="s">
        <v>42</v>
      </c>
      <c r="C15" s="91" t="s">
        <v>141</v>
      </c>
      <c r="D15" s="90">
        <v>40555</v>
      </c>
      <c r="E15" s="89">
        <v>38702.400000000001</v>
      </c>
      <c r="F15" s="89">
        <v>1852.6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8" t="s">
        <v>276</v>
      </c>
      <c r="N15" s="87"/>
    </row>
    <row r="16" spans="1:14" x14ac:dyDescent="0.25">
      <c r="A16" s="36">
        <v>2</v>
      </c>
      <c r="B16" s="92" t="s">
        <v>449</v>
      </c>
      <c r="C16" s="91" t="s">
        <v>56</v>
      </c>
      <c r="D16" s="90">
        <v>40272.1</v>
      </c>
      <c r="E16" s="89">
        <v>38694</v>
      </c>
      <c r="F16" s="89">
        <v>1578.1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8" t="s">
        <v>276</v>
      </c>
      <c r="N16" s="87"/>
    </row>
    <row r="17" spans="1:14" x14ac:dyDescent="0.25">
      <c r="A17" s="36">
        <v>3</v>
      </c>
      <c r="B17" s="92" t="s">
        <v>448</v>
      </c>
      <c r="C17" s="91" t="s">
        <v>57</v>
      </c>
      <c r="D17" s="90">
        <v>318.89999999999998</v>
      </c>
      <c r="E17" s="89">
        <v>318.89999999999998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8" t="s">
        <v>276</v>
      </c>
      <c r="N17" s="87"/>
    </row>
    <row r="18" spans="1:14" x14ac:dyDescent="0.25">
      <c r="A18" s="36">
        <v>4</v>
      </c>
      <c r="B18" s="97" t="s">
        <v>447</v>
      </c>
      <c r="C18" s="96" t="s">
        <v>59</v>
      </c>
      <c r="D18" s="95">
        <v>318.89999999999998</v>
      </c>
      <c r="E18" s="94">
        <v>318.89999999999998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3"/>
      <c r="N18" s="87"/>
    </row>
    <row r="19" spans="1:14" x14ac:dyDescent="0.25">
      <c r="A19" s="36">
        <v>5</v>
      </c>
      <c r="B19" s="92" t="s">
        <v>446</v>
      </c>
      <c r="C19" s="91" t="s">
        <v>63</v>
      </c>
      <c r="D19" s="90">
        <v>29239.599999999999</v>
      </c>
      <c r="E19" s="89">
        <v>27661.5</v>
      </c>
      <c r="F19" s="89">
        <v>1578.1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8" t="s">
        <v>276</v>
      </c>
      <c r="N19" s="87"/>
    </row>
    <row r="20" spans="1:14" x14ac:dyDescent="0.25">
      <c r="A20" s="36">
        <v>6</v>
      </c>
      <c r="B20" s="97" t="s">
        <v>445</v>
      </c>
      <c r="C20" s="96" t="s">
        <v>65</v>
      </c>
      <c r="D20" s="95">
        <v>27661.5</v>
      </c>
      <c r="E20" s="94">
        <v>27661.5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3"/>
      <c r="N20" s="87"/>
    </row>
    <row r="21" spans="1:14" ht="38.25" x14ac:dyDescent="0.25">
      <c r="A21" s="36">
        <v>7</v>
      </c>
      <c r="B21" s="97" t="s">
        <v>444</v>
      </c>
      <c r="C21" s="96" t="s">
        <v>443</v>
      </c>
      <c r="D21" s="95">
        <v>1578.1</v>
      </c>
      <c r="E21" s="94">
        <v>0</v>
      </c>
      <c r="F21" s="94">
        <v>1578.1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3"/>
      <c r="N21" s="87"/>
    </row>
    <row r="22" spans="1:14" ht="25.5" x14ac:dyDescent="0.25">
      <c r="A22" s="36">
        <v>8</v>
      </c>
      <c r="B22" s="92" t="s">
        <v>442</v>
      </c>
      <c r="C22" s="91" t="s">
        <v>85</v>
      </c>
      <c r="D22" s="90">
        <v>10695</v>
      </c>
      <c r="E22" s="89">
        <v>10695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8" t="s">
        <v>276</v>
      </c>
      <c r="N22" s="87"/>
    </row>
    <row r="23" spans="1:14" x14ac:dyDescent="0.25">
      <c r="A23" s="36">
        <v>9</v>
      </c>
      <c r="B23" s="92" t="s">
        <v>441</v>
      </c>
      <c r="C23" s="91" t="s">
        <v>87</v>
      </c>
      <c r="D23" s="90">
        <v>10695</v>
      </c>
      <c r="E23" s="89">
        <v>10695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8" t="s">
        <v>276</v>
      </c>
      <c r="N23" s="87"/>
    </row>
    <row r="24" spans="1:14" x14ac:dyDescent="0.25">
      <c r="A24" s="36">
        <v>10</v>
      </c>
      <c r="B24" s="92" t="s">
        <v>440</v>
      </c>
      <c r="C24" s="91" t="s">
        <v>89</v>
      </c>
      <c r="D24" s="90">
        <v>2154</v>
      </c>
      <c r="E24" s="89">
        <v>2154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8" t="s">
        <v>276</v>
      </c>
      <c r="N24" s="87"/>
    </row>
    <row r="25" spans="1:14" x14ac:dyDescent="0.25">
      <c r="A25" s="36">
        <v>11</v>
      </c>
      <c r="B25" s="97" t="s">
        <v>439</v>
      </c>
      <c r="C25" s="96" t="s">
        <v>92</v>
      </c>
      <c r="D25" s="95">
        <v>2154</v>
      </c>
      <c r="E25" s="94">
        <v>2154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3"/>
      <c r="N25" s="87"/>
    </row>
    <row r="26" spans="1:14" x14ac:dyDescent="0.25">
      <c r="A26" s="36">
        <v>12</v>
      </c>
      <c r="B26" s="97" t="s">
        <v>438</v>
      </c>
      <c r="C26" s="96" t="s">
        <v>97</v>
      </c>
      <c r="D26" s="95">
        <v>8541</v>
      </c>
      <c r="E26" s="94">
        <v>8541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3"/>
      <c r="N26" s="87"/>
    </row>
    <row r="27" spans="1:14" ht="25.5" x14ac:dyDescent="0.25">
      <c r="A27" s="36">
        <v>13</v>
      </c>
      <c r="B27" s="92" t="s">
        <v>437</v>
      </c>
      <c r="C27" s="91" t="s">
        <v>100</v>
      </c>
      <c r="D27" s="90">
        <v>18.600000000000001</v>
      </c>
      <c r="E27" s="89">
        <v>18.600000000000001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8" t="s">
        <v>276</v>
      </c>
      <c r="N27" s="87"/>
    </row>
    <row r="28" spans="1:14" ht="25.5" x14ac:dyDescent="0.25">
      <c r="A28" s="36">
        <v>14</v>
      </c>
      <c r="B28" s="92" t="s">
        <v>436</v>
      </c>
      <c r="C28" s="91" t="s">
        <v>105</v>
      </c>
      <c r="D28" s="90">
        <v>18.600000000000001</v>
      </c>
      <c r="E28" s="89">
        <v>18.600000000000001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8" t="s">
        <v>276</v>
      </c>
      <c r="N28" s="87"/>
    </row>
    <row r="29" spans="1:14" x14ac:dyDescent="0.25">
      <c r="A29" s="36">
        <v>15</v>
      </c>
      <c r="B29" s="97" t="s">
        <v>435</v>
      </c>
      <c r="C29" s="96" t="s">
        <v>107</v>
      </c>
      <c r="D29" s="95">
        <v>18.600000000000001</v>
      </c>
      <c r="E29" s="94">
        <v>18.600000000000001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3"/>
      <c r="N29" s="87"/>
    </row>
    <row r="30" spans="1:14" x14ac:dyDescent="0.25">
      <c r="A30" s="36">
        <v>16</v>
      </c>
      <c r="B30" s="92" t="s">
        <v>434</v>
      </c>
      <c r="C30" s="91" t="s">
        <v>134</v>
      </c>
      <c r="D30" s="90">
        <v>282.89999999999998</v>
      </c>
      <c r="E30" s="89">
        <v>8.4</v>
      </c>
      <c r="F30" s="89">
        <v>274.5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8" t="s">
        <v>276</v>
      </c>
      <c r="N30" s="87"/>
    </row>
    <row r="31" spans="1:14" x14ac:dyDescent="0.25">
      <c r="A31" s="36">
        <v>17</v>
      </c>
      <c r="B31" s="92" t="s">
        <v>433</v>
      </c>
      <c r="C31" s="91" t="s">
        <v>136</v>
      </c>
      <c r="D31" s="90">
        <v>282.89999999999998</v>
      </c>
      <c r="E31" s="89">
        <v>8.4</v>
      </c>
      <c r="F31" s="89">
        <v>274.5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8" t="s">
        <v>276</v>
      </c>
      <c r="N31" s="87"/>
    </row>
    <row r="32" spans="1:14" x14ac:dyDescent="0.25">
      <c r="A32" s="36">
        <v>18</v>
      </c>
      <c r="B32" s="92" t="s">
        <v>432</v>
      </c>
      <c r="C32" s="91" t="s">
        <v>137</v>
      </c>
      <c r="D32" s="90">
        <v>282.89999999999998</v>
      </c>
      <c r="E32" s="89">
        <v>8.4</v>
      </c>
      <c r="F32" s="89">
        <v>274.5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8" t="s">
        <v>276</v>
      </c>
      <c r="N32" s="87"/>
    </row>
    <row r="33" spans="1:14" x14ac:dyDescent="0.25">
      <c r="A33" s="36">
        <v>19</v>
      </c>
      <c r="B33" s="92" t="s">
        <v>431</v>
      </c>
      <c r="C33" s="91" t="s">
        <v>136</v>
      </c>
      <c r="D33" s="90">
        <v>282.89999999999998</v>
      </c>
      <c r="E33" s="89">
        <v>8.4</v>
      </c>
      <c r="F33" s="89">
        <v>274.5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8" t="s">
        <v>276</v>
      </c>
      <c r="N33" s="87"/>
    </row>
    <row r="34" spans="1:14" ht="25.5" x14ac:dyDescent="0.25">
      <c r="A34" s="36">
        <v>20</v>
      </c>
      <c r="B34" s="97" t="s">
        <v>430</v>
      </c>
      <c r="C34" s="96" t="s">
        <v>429</v>
      </c>
      <c r="D34" s="95">
        <v>274.5</v>
      </c>
      <c r="E34" s="94">
        <v>0</v>
      </c>
      <c r="F34" s="94">
        <v>274.5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3"/>
      <c r="N34" s="87"/>
    </row>
    <row r="35" spans="1:14" x14ac:dyDescent="0.25">
      <c r="A35" s="36">
        <v>21</v>
      </c>
      <c r="B35" s="97" t="s">
        <v>428</v>
      </c>
      <c r="C35" s="96" t="s">
        <v>140</v>
      </c>
      <c r="D35" s="95">
        <v>8.4</v>
      </c>
      <c r="E35" s="94">
        <v>8.4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3"/>
      <c r="N35" s="87"/>
    </row>
    <row r="36" spans="1:14" x14ac:dyDescent="0.25">
      <c r="A36" s="36">
        <v>22</v>
      </c>
      <c r="B36" s="92" t="s">
        <v>42</v>
      </c>
      <c r="C36" s="91" t="s">
        <v>427</v>
      </c>
      <c r="D36" s="90">
        <v>40555</v>
      </c>
      <c r="E36" s="89">
        <v>38702.400000000001</v>
      </c>
      <c r="F36" s="89">
        <v>1852.6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8"/>
      <c r="N36" s="87"/>
    </row>
    <row r="37" spans="1:14" x14ac:dyDescent="0.25">
      <c r="A37" s="36">
        <v>23</v>
      </c>
      <c r="B37" s="92" t="s">
        <v>42</v>
      </c>
      <c r="C37" s="91" t="s">
        <v>426</v>
      </c>
      <c r="D37" s="90">
        <v>40555</v>
      </c>
      <c r="E37" s="89">
        <v>38702.400000000001</v>
      </c>
      <c r="F37" s="89">
        <v>1852.6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8"/>
      <c r="N37" s="87"/>
    </row>
    <row r="38" spans="1:14" x14ac:dyDescent="0.25">
      <c r="C38" s="86"/>
    </row>
    <row r="39" spans="1:14" x14ac:dyDescent="0.25">
      <c r="C39" s="86"/>
    </row>
    <row r="40" spans="1:14" ht="15" customHeight="1" x14ac:dyDescent="0.25">
      <c r="C40" s="85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:M1"/>
    <mergeCell ref="C2:L2"/>
    <mergeCell ref="C3:L3"/>
    <mergeCell ref="C5:L5"/>
    <mergeCell ref="C6:L6"/>
    <mergeCell ref="A6:B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8A8E-54B9-4EE2-A016-95CA4BCED56E}">
  <sheetPr codeName="Sheet5">
    <pageSetUpPr fitToPage="1"/>
  </sheetPr>
  <dimension ref="A1:N23"/>
  <sheetViews>
    <sheetView topLeftCell="A2" workbookViewId="0">
      <selection activeCell="M15" sqref="M15"/>
    </sheetView>
  </sheetViews>
  <sheetFormatPr defaultColWidth="9.140625" defaultRowHeight="15" x14ac:dyDescent="0.25"/>
  <cols>
    <col min="1" max="1" width="6.140625" style="84" bestFit="1" customWidth="1"/>
    <col min="2" max="2" width="15.140625" style="84" customWidth="1"/>
    <col min="3" max="3" width="40.7109375" style="84" customWidth="1"/>
    <col min="4" max="8" width="15.7109375" style="84" customWidth="1"/>
    <col min="9" max="9" width="13.28515625" style="84" customWidth="1"/>
    <col min="10" max="11" width="13.5703125" style="84" customWidth="1"/>
    <col min="12" max="12" width="14.7109375" style="84" customWidth="1"/>
    <col min="13" max="13" width="30.5703125" style="84" customWidth="1"/>
    <col min="14" max="14" width="9.140625" style="84" customWidth="1"/>
    <col min="15" max="16384" width="9.140625" style="84"/>
  </cols>
  <sheetData>
    <row r="1" spans="1:14" ht="26.45" customHeight="1" x14ac:dyDescent="0.25">
      <c r="A1" s="98" t="s">
        <v>462</v>
      </c>
      <c r="B1" s="105" t="s">
        <v>461</v>
      </c>
      <c r="C1" s="100" t="s">
        <v>17</v>
      </c>
      <c r="D1" s="100" t="s">
        <v>460</v>
      </c>
      <c r="E1" s="104" t="s">
        <v>459</v>
      </c>
      <c r="F1" s="103"/>
      <c r="G1" s="102"/>
      <c r="H1" s="100" t="s">
        <v>458</v>
      </c>
      <c r="I1" s="104" t="s">
        <v>457</v>
      </c>
      <c r="J1" s="103"/>
      <c r="K1" s="102"/>
      <c r="L1" s="100" t="s">
        <v>456</v>
      </c>
      <c r="M1" s="98" t="s">
        <v>455</v>
      </c>
      <c r="N1" s="87"/>
    </row>
    <row r="2" spans="1:14" ht="42" customHeight="1" x14ac:dyDescent="0.25">
      <c r="A2" s="98"/>
      <c r="B2" s="101"/>
      <c r="C2" s="100"/>
      <c r="D2" s="98"/>
      <c r="E2" s="69" t="s">
        <v>454</v>
      </c>
      <c r="F2" s="69" t="s">
        <v>453</v>
      </c>
      <c r="G2" s="69" t="s">
        <v>452</v>
      </c>
      <c r="H2" s="98"/>
      <c r="I2" s="69" t="s">
        <v>454</v>
      </c>
      <c r="J2" s="69" t="s">
        <v>453</v>
      </c>
      <c r="K2" s="69" t="s">
        <v>452</v>
      </c>
      <c r="L2" s="100"/>
      <c r="M2" s="98"/>
      <c r="N2" s="87"/>
    </row>
    <row r="3" spans="1:14" x14ac:dyDescent="0.25">
      <c r="A3" s="36" t="s">
        <v>451</v>
      </c>
      <c r="B3" s="99">
        <v>1</v>
      </c>
      <c r="C3" s="99">
        <v>2</v>
      </c>
      <c r="D3" s="99">
        <v>3</v>
      </c>
      <c r="E3" s="99">
        <v>4</v>
      </c>
      <c r="F3" s="99">
        <v>5</v>
      </c>
      <c r="G3" s="99">
        <v>6</v>
      </c>
      <c r="H3" s="99">
        <v>7</v>
      </c>
      <c r="I3" s="99">
        <v>8</v>
      </c>
      <c r="J3" s="99">
        <v>9</v>
      </c>
      <c r="K3" s="99">
        <v>10</v>
      </c>
      <c r="L3" s="99">
        <v>11</v>
      </c>
      <c r="M3" s="99">
        <v>12</v>
      </c>
      <c r="N3" s="87"/>
    </row>
    <row r="4" spans="1:14" x14ac:dyDescent="0.25">
      <c r="A4" s="98" t="s">
        <v>481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87"/>
    </row>
    <row r="5" spans="1:14" ht="25.5" x14ac:dyDescent="0.25">
      <c r="A5" s="36">
        <v>1</v>
      </c>
      <c r="B5" s="92" t="s">
        <v>42</v>
      </c>
      <c r="C5" s="91" t="s">
        <v>43</v>
      </c>
      <c r="D5" s="117">
        <v>8151.8</v>
      </c>
      <c r="E5" s="89">
        <v>8151.8</v>
      </c>
      <c r="F5" s="89">
        <v>0</v>
      </c>
      <c r="G5" s="89">
        <v>0</v>
      </c>
      <c r="H5" s="89">
        <v>0</v>
      </c>
      <c r="I5" s="89">
        <v>0</v>
      </c>
      <c r="J5" s="89">
        <v>0</v>
      </c>
      <c r="K5" s="89">
        <v>0</v>
      </c>
      <c r="L5" s="89">
        <v>0</v>
      </c>
      <c r="M5" s="88" t="s">
        <v>276</v>
      </c>
      <c r="N5" s="87"/>
    </row>
    <row r="6" spans="1:14" x14ac:dyDescent="0.25">
      <c r="A6" s="36">
        <v>2</v>
      </c>
      <c r="B6" s="92" t="s">
        <v>480</v>
      </c>
      <c r="C6" s="91" t="s">
        <v>28</v>
      </c>
      <c r="D6" s="117">
        <v>8151.8</v>
      </c>
      <c r="E6" s="89">
        <v>8151.8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8" t="s">
        <v>276</v>
      </c>
      <c r="N6" s="87"/>
    </row>
    <row r="7" spans="1:14" x14ac:dyDescent="0.25">
      <c r="A7" s="36">
        <v>3</v>
      </c>
      <c r="B7" s="92" t="s">
        <v>479</v>
      </c>
      <c r="C7" s="91" t="s">
        <v>31</v>
      </c>
      <c r="D7" s="117">
        <v>8151.8</v>
      </c>
      <c r="E7" s="89">
        <v>8151.8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8" t="s">
        <v>276</v>
      </c>
      <c r="N7" s="87"/>
    </row>
    <row r="8" spans="1:14" x14ac:dyDescent="0.25">
      <c r="A8" s="36">
        <v>4</v>
      </c>
      <c r="B8" s="97" t="s">
        <v>478</v>
      </c>
      <c r="C8" s="96" t="s">
        <v>34</v>
      </c>
      <c r="D8" s="118">
        <v>8151.8</v>
      </c>
      <c r="E8" s="94">
        <v>8151.8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3"/>
      <c r="N8" s="87"/>
    </row>
    <row r="9" spans="1:14" x14ac:dyDescent="0.25">
      <c r="A9" s="36">
        <v>5</v>
      </c>
      <c r="B9" s="92" t="s">
        <v>42</v>
      </c>
      <c r="C9" s="91" t="s">
        <v>141</v>
      </c>
      <c r="D9" s="117">
        <v>1580.6</v>
      </c>
      <c r="E9" s="89">
        <v>1580.6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8" t="s">
        <v>276</v>
      </c>
      <c r="N9" s="87"/>
    </row>
    <row r="10" spans="1:14" x14ac:dyDescent="0.25">
      <c r="A10" s="36">
        <v>6</v>
      </c>
      <c r="B10" s="92" t="s">
        <v>449</v>
      </c>
      <c r="C10" s="91" t="s">
        <v>56</v>
      </c>
      <c r="D10" s="117">
        <v>1580.6</v>
      </c>
      <c r="E10" s="89">
        <v>1580.6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8" t="s">
        <v>276</v>
      </c>
      <c r="N10" s="87"/>
    </row>
    <row r="11" spans="1:14" ht="25.5" x14ac:dyDescent="0.25">
      <c r="A11" s="36">
        <v>7</v>
      </c>
      <c r="B11" s="92" t="s">
        <v>437</v>
      </c>
      <c r="C11" s="91" t="s">
        <v>100</v>
      </c>
      <c r="D11" s="117">
        <v>1580.6</v>
      </c>
      <c r="E11" s="89">
        <v>1580.6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8" t="s">
        <v>276</v>
      </c>
      <c r="N11" s="87"/>
    </row>
    <row r="12" spans="1:14" ht="25.5" x14ac:dyDescent="0.25">
      <c r="A12" s="36">
        <v>8</v>
      </c>
      <c r="B12" s="92" t="s">
        <v>436</v>
      </c>
      <c r="C12" s="91" t="s">
        <v>105</v>
      </c>
      <c r="D12" s="117">
        <v>1490.6</v>
      </c>
      <c r="E12" s="89">
        <v>1490.6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8" t="s">
        <v>276</v>
      </c>
      <c r="N12" s="87"/>
    </row>
    <row r="13" spans="1:14" x14ac:dyDescent="0.25">
      <c r="A13" s="36">
        <v>9</v>
      </c>
      <c r="B13" s="97" t="s">
        <v>435</v>
      </c>
      <c r="C13" s="96" t="s">
        <v>107</v>
      </c>
      <c r="D13" s="118">
        <v>1490.6</v>
      </c>
      <c r="E13" s="94">
        <v>1490.6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3"/>
      <c r="N13" s="87"/>
    </row>
    <row r="14" spans="1:14" ht="25.5" x14ac:dyDescent="0.25">
      <c r="A14" s="36">
        <v>10</v>
      </c>
      <c r="B14" s="92" t="s">
        <v>477</v>
      </c>
      <c r="C14" s="91" t="s">
        <v>115</v>
      </c>
      <c r="D14" s="117">
        <v>90</v>
      </c>
      <c r="E14" s="89">
        <v>90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8" t="s">
        <v>276</v>
      </c>
      <c r="N14" s="87"/>
    </row>
    <row r="15" spans="1:14" ht="25.5" x14ac:dyDescent="0.25">
      <c r="A15" s="36">
        <v>11</v>
      </c>
      <c r="B15" s="97" t="s">
        <v>476</v>
      </c>
      <c r="C15" s="96" t="s">
        <v>115</v>
      </c>
      <c r="D15" s="118">
        <v>90</v>
      </c>
      <c r="E15" s="94">
        <v>90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3"/>
      <c r="N15" s="87"/>
    </row>
    <row r="16" spans="1:14" x14ac:dyDescent="0.25">
      <c r="A16" s="36">
        <v>12</v>
      </c>
      <c r="B16" s="92" t="s">
        <v>42</v>
      </c>
      <c r="C16" s="91" t="s">
        <v>427</v>
      </c>
      <c r="D16" s="117">
        <v>9732.4</v>
      </c>
      <c r="E16" s="89">
        <v>9732.4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8"/>
      <c r="N16" s="87"/>
    </row>
    <row r="17" spans="1:14" x14ac:dyDescent="0.25">
      <c r="A17" s="36">
        <v>13</v>
      </c>
      <c r="B17" s="92" t="s">
        <v>42</v>
      </c>
      <c r="C17" s="91" t="s">
        <v>426</v>
      </c>
      <c r="D17" s="117">
        <v>9732.4</v>
      </c>
      <c r="E17" s="89">
        <v>9732.4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8"/>
      <c r="N17" s="87"/>
    </row>
    <row r="18" spans="1:14" x14ac:dyDescent="0.25">
      <c r="C18" s="86"/>
    </row>
    <row r="19" spans="1:14" x14ac:dyDescent="0.25">
      <c r="C19" s="86"/>
    </row>
    <row r="20" spans="1:14" x14ac:dyDescent="0.25">
      <c r="C20" s="85"/>
    </row>
    <row r="21" spans="1:14" x14ac:dyDescent="0.25">
      <c r="B21" s="84" t="s">
        <v>475</v>
      </c>
      <c r="E21" s="116" t="s">
        <v>474</v>
      </c>
      <c r="F21" s="116"/>
      <c r="G21" s="116"/>
      <c r="H21" s="116"/>
    </row>
    <row r="23" spans="1:14" x14ac:dyDescent="0.25">
      <c r="B23" s="84" t="s">
        <v>473</v>
      </c>
      <c r="D23" s="106" t="s">
        <v>472</v>
      </c>
      <c r="E23" s="106"/>
      <c r="F23" s="106"/>
      <c r="G23" s="106"/>
      <c r="H23" s="106"/>
    </row>
  </sheetData>
  <mergeCells count="12">
    <mergeCell ref="E1:G1"/>
    <mergeCell ref="I1:K1"/>
    <mergeCell ref="M1:M2"/>
    <mergeCell ref="A4:M4"/>
    <mergeCell ref="E21:H21"/>
    <mergeCell ref="D23:H23"/>
    <mergeCell ref="A1:A2"/>
    <mergeCell ref="C1:C2"/>
    <mergeCell ref="D1:D2"/>
    <mergeCell ref="H1:H2"/>
    <mergeCell ref="L1:L2"/>
    <mergeCell ref="B1:B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35F0-838D-41C6-A8F6-57CE80ECD2FC}">
  <sheetPr codeName="Sheet6"/>
  <dimension ref="A1:I38"/>
  <sheetViews>
    <sheetView tabSelected="1" topLeftCell="A5" zoomScaleNormal="100" workbookViewId="0">
      <selection activeCell="M23" sqref="M23"/>
    </sheetView>
  </sheetViews>
  <sheetFormatPr defaultRowHeight="15.75" x14ac:dyDescent="0.25"/>
  <cols>
    <col min="1" max="1" width="5.140625" style="121" customWidth="1"/>
    <col min="2" max="2" width="52.28515625" style="119" customWidth="1"/>
    <col min="3" max="3" width="25" style="119" customWidth="1"/>
    <col min="4" max="4" width="6.5703125" style="119" customWidth="1"/>
    <col min="5" max="5" width="7.7109375" style="119" customWidth="1"/>
    <col min="6" max="7" width="15" style="120" customWidth="1"/>
    <col min="8" max="8" width="15.28515625" style="120" customWidth="1"/>
    <col min="9" max="9" width="15" style="120" customWidth="1"/>
    <col min="10" max="16384" width="9.140625" style="119"/>
  </cols>
  <sheetData>
    <row r="1" spans="1:9" s="128" customFormat="1" ht="32.25" customHeight="1" x14ac:dyDescent="0.25">
      <c r="A1" s="144" t="s">
        <v>528</v>
      </c>
      <c r="B1" s="144"/>
      <c r="C1" s="144"/>
      <c r="D1" s="144"/>
      <c r="E1" s="144"/>
      <c r="F1" s="144"/>
      <c r="G1" s="144"/>
      <c r="H1" s="144"/>
      <c r="I1" s="144"/>
    </row>
    <row r="2" spans="1:9" s="128" customFormat="1" ht="21.75" customHeight="1" x14ac:dyDescent="0.25">
      <c r="A2" s="144" t="s">
        <v>527</v>
      </c>
      <c r="B2" s="144"/>
      <c r="C2" s="144"/>
      <c r="D2" s="144"/>
      <c r="E2" s="144"/>
      <c r="F2" s="144"/>
      <c r="G2" s="144"/>
      <c r="H2" s="144"/>
      <c r="I2" s="144"/>
    </row>
    <row r="3" spans="1:9" x14ac:dyDescent="0.25">
      <c r="F3" s="143"/>
      <c r="G3" s="143"/>
      <c r="H3" s="143"/>
      <c r="I3" s="142" t="s">
        <v>526</v>
      </c>
    </row>
    <row r="4" spans="1:9" s="128" customFormat="1" ht="19.5" customHeight="1" x14ac:dyDescent="0.25">
      <c r="A4" s="138" t="s">
        <v>267</v>
      </c>
      <c r="B4" s="138" t="s">
        <v>525</v>
      </c>
      <c r="C4" s="138" t="s">
        <v>524</v>
      </c>
      <c r="D4" s="138" t="s">
        <v>523</v>
      </c>
      <c r="E4" s="138" t="s">
        <v>522</v>
      </c>
      <c r="F4" s="141" t="s">
        <v>521</v>
      </c>
      <c r="G4" s="140"/>
      <c r="H4" s="139"/>
      <c r="I4" s="138" t="s">
        <v>482</v>
      </c>
    </row>
    <row r="5" spans="1:9" s="128" customFormat="1" ht="20.25" customHeight="1" x14ac:dyDescent="0.25">
      <c r="A5" s="136"/>
      <c r="B5" s="136"/>
      <c r="C5" s="136"/>
      <c r="D5" s="136"/>
      <c r="E5" s="136"/>
      <c r="F5" s="137" t="s">
        <v>520</v>
      </c>
      <c r="G5" s="137" t="s">
        <v>519</v>
      </c>
      <c r="H5" s="137" t="s">
        <v>518</v>
      </c>
      <c r="I5" s="136"/>
    </row>
    <row r="6" spans="1:9" s="128" customFormat="1" x14ac:dyDescent="0.25">
      <c r="A6" s="130">
        <v>1</v>
      </c>
      <c r="B6" s="132" t="s">
        <v>517</v>
      </c>
      <c r="C6" s="131" t="s">
        <v>515</v>
      </c>
      <c r="D6" s="130" t="s">
        <v>24</v>
      </c>
      <c r="E6" s="130">
        <v>2</v>
      </c>
      <c r="F6" s="129">
        <v>66000</v>
      </c>
      <c r="G6" s="129">
        <f>146000+173000</f>
        <v>319000</v>
      </c>
      <c r="H6" s="129">
        <v>250000</v>
      </c>
      <c r="I6" s="129">
        <f>SUM(F6:H6)</f>
        <v>635000</v>
      </c>
    </row>
    <row r="7" spans="1:9" s="128" customFormat="1" x14ac:dyDescent="0.25">
      <c r="A7" s="130">
        <v>2</v>
      </c>
      <c r="B7" s="132" t="s">
        <v>516</v>
      </c>
      <c r="C7" s="131" t="s">
        <v>515</v>
      </c>
      <c r="D7" s="130" t="s">
        <v>24</v>
      </c>
      <c r="E7" s="130">
        <v>2</v>
      </c>
      <c r="F7" s="129">
        <v>66000</v>
      </c>
      <c r="G7" s="129">
        <f>146000+173000</f>
        <v>319000</v>
      </c>
      <c r="H7" s="129">
        <v>250000</v>
      </c>
      <c r="I7" s="129">
        <f>SUM(F7:H7)</f>
        <v>635000</v>
      </c>
    </row>
    <row r="8" spans="1:9" s="128" customFormat="1" x14ac:dyDescent="0.25">
      <c r="A8" s="130">
        <v>3</v>
      </c>
      <c r="B8" s="132" t="s">
        <v>497</v>
      </c>
      <c r="C8" s="131" t="s">
        <v>488</v>
      </c>
      <c r="D8" s="130" t="s">
        <v>24</v>
      </c>
      <c r="E8" s="130">
        <v>4</v>
      </c>
      <c r="F8" s="129">
        <v>132000</v>
      </c>
      <c r="G8" s="129">
        <f>328000+589223</f>
        <v>917223</v>
      </c>
      <c r="H8" s="129">
        <v>1800000</v>
      </c>
      <c r="I8" s="129">
        <f>SUM(F8:H8)</f>
        <v>2849223</v>
      </c>
    </row>
    <row r="9" spans="1:9" s="128" customFormat="1" x14ac:dyDescent="0.25">
      <c r="A9" s="130">
        <v>4</v>
      </c>
      <c r="B9" s="132" t="s">
        <v>514</v>
      </c>
      <c r="C9" s="131" t="s">
        <v>499</v>
      </c>
      <c r="D9" s="130" t="s">
        <v>24</v>
      </c>
      <c r="E9" s="130">
        <v>13</v>
      </c>
      <c r="F9" s="129">
        <v>429000</v>
      </c>
      <c r="G9" s="129">
        <v>75900</v>
      </c>
      <c r="H9" s="129"/>
      <c r="I9" s="129">
        <f>SUM(F9:H9)</f>
        <v>504900</v>
      </c>
    </row>
    <row r="10" spans="1:9" s="128" customFormat="1" x14ac:dyDescent="0.25">
      <c r="A10" s="130">
        <v>5</v>
      </c>
      <c r="B10" s="132" t="s">
        <v>513</v>
      </c>
      <c r="C10" s="131" t="s">
        <v>499</v>
      </c>
      <c r="D10" s="130" t="s">
        <v>24</v>
      </c>
      <c r="E10" s="130">
        <v>13</v>
      </c>
      <c r="F10" s="129">
        <v>429000</v>
      </c>
      <c r="G10" s="135">
        <v>75900</v>
      </c>
      <c r="H10" s="135"/>
      <c r="I10" s="129">
        <f>SUM(F10:H10)</f>
        <v>504900</v>
      </c>
    </row>
    <row r="11" spans="1:9" s="128" customFormat="1" x14ac:dyDescent="0.25">
      <c r="A11" s="130">
        <v>6</v>
      </c>
      <c r="B11" s="132" t="s">
        <v>512</v>
      </c>
      <c r="C11" s="131" t="s">
        <v>499</v>
      </c>
      <c r="D11" s="130" t="s">
        <v>24</v>
      </c>
      <c r="E11" s="130">
        <v>13</v>
      </c>
      <c r="F11" s="129">
        <v>429000</v>
      </c>
      <c r="G11" s="129">
        <v>132000</v>
      </c>
      <c r="H11" s="129"/>
      <c r="I11" s="129">
        <f>SUM(F11:H11)</f>
        <v>561000</v>
      </c>
    </row>
    <row r="12" spans="1:9" s="128" customFormat="1" x14ac:dyDescent="0.25">
      <c r="A12" s="130">
        <v>7</v>
      </c>
      <c r="B12" s="132" t="s">
        <v>511</v>
      </c>
      <c r="C12" s="131" t="s">
        <v>499</v>
      </c>
      <c r="D12" s="130" t="s">
        <v>24</v>
      </c>
      <c r="E12" s="130">
        <v>13</v>
      </c>
      <c r="F12" s="129">
        <v>429000</v>
      </c>
      <c r="G12" s="129">
        <v>759000</v>
      </c>
      <c r="H12" s="129"/>
      <c r="I12" s="129">
        <f>SUM(F12:H12)</f>
        <v>1188000</v>
      </c>
    </row>
    <row r="13" spans="1:9" s="128" customFormat="1" x14ac:dyDescent="0.25">
      <c r="A13" s="130">
        <v>8</v>
      </c>
      <c r="B13" s="132" t="s">
        <v>510</v>
      </c>
      <c r="C13" s="131" t="s">
        <v>499</v>
      </c>
      <c r="D13" s="130" t="s">
        <v>24</v>
      </c>
      <c r="E13" s="130">
        <v>13</v>
      </c>
      <c r="F13" s="129">
        <v>429000</v>
      </c>
      <c r="G13" s="129">
        <v>660000</v>
      </c>
      <c r="H13" s="129"/>
      <c r="I13" s="129">
        <f>SUM(F13:H13)</f>
        <v>1089000</v>
      </c>
    </row>
    <row r="14" spans="1:9" s="128" customFormat="1" x14ac:dyDescent="0.25">
      <c r="A14" s="130">
        <v>9</v>
      </c>
      <c r="B14" s="132" t="s">
        <v>509</v>
      </c>
      <c r="C14" s="131" t="s">
        <v>499</v>
      </c>
      <c r="D14" s="130" t="s">
        <v>24</v>
      </c>
      <c r="E14" s="130">
        <v>13</v>
      </c>
      <c r="F14" s="129">
        <v>429000</v>
      </c>
      <c r="G14" s="129">
        <v>283800</v>
      </c>
      <c r="H14" s="129"/>
      <c r="I14" s="129">
        <f>SUM(F14:H14)</f>
        <v>712800</v>
      </c>
    </row>
    <row r="15" spans="1:9" s="128" customFormat="1" x14ac:dyDescent="0.25">
      <c r="A15" s="130">
        <v>10</v>
      </c>
      <c r="B15" s="132" t="s">
        <v>508</v>
      </c>
      <c r="C15" s="131" t="s">
        <v>499</v>
      </c>
      <c r="D15" s="130" t="s">
        <v>24</v>
      </c>
      <c r="E15" s="130">
        <v>13</v>
      </c>
      <c r="F15" s="129">
        <v>429000</v>
      </c>
      <c r="G15" s="129">
        <v>382800</v>
      </c>
      <c r="H15" s="129"/>
      <c r="I15" s="129">
        <f>SUM(F15:H15)</f>
        <v>811800</v>
      </c>
    </row>
    <row r="16" spans="1:9" s="128" customFormat="1" x14ac:dyDescent="0.25">
      <c r="A16" s="130">
        <v>11</v>
      </c>
      <c r="B16" s="132" t="s">
        <v>507</v>
      </c>
      <c r="C16" s="131" t="s">
        <v>499</v>
      </c>
      <c r="D16" s="130" t="s">
        <v>24</v>
      </c>
      <c r="E16" s="130">
        <v>13</v>
      </c>
      <c r="F16" s="129">
        <v>429000</v>
      </c>
      <c r="G16" s="129">
        <v>204600</v>
      </c>
      <c r="H16" s="129"/>
      <c r="I16" s="129">
        <f>SUM(F16:H16)</f>
        <v>633600</v>
      </c>
    </row>
    <row r="17" spans="1:9" s="128" customFormat="1" x14ac:dyDescent="0.25">
      <c r="A17" s="130">
        <v>12</v>
      </c>
      <c r="B17" s="132" t="s">
        <v>506</v>
      </c>
      <c r="C17" s="131" t="s">
        <v>499</v>
      </c>
      <c r="D17" s="130" t="s">
        <v>24</v>
      </c>
      <c r="E17" s="130">
        <v>13</v>
      </c>
      <c r="F17" s="129">
        <v>429000</v>
      </c>
      <c r="G17" s="129">
        <v>204600</v>
      </c>
      <c r="H17" s="129"/>
      <c r="I17" s="129">
        <f>SUM(F17:H17)</f>
        <v>633600</v>
      </c>
    </row>
    <row r="18" spans="1:9" s="134" customFormat="1" x14ac:dyDescent="0.25">
      <c r="A18" s="130">
        <v>13</v>
      </c>
      <c r="B18" s="132" t="s">
        <v>505</v>
      </c>
      <c r="C18" s="131" t="s">
        <v>499</v>
      </c>
      <c r="D18" s="130" t="s">
        <v>24</v>
      </c>
      <c r="E18" s="130">
        <v>13</v>
      </c>
      <c r="F18" s="129">
        <v>429000</v>
      </c>
      <c r="G18" s="129">
        <v>231000</v>
      </c>
      <c r="H18" s="135"/>
      <c r="I18" s="135">
        <f>SUM(F18:H18)</f>
        <v>660000</v>
      </c>
    </row>
    <row r="19" spans="1:9" s="128" customFormat="1" x14ac:dyDescent="0.25">
      <c r="A19" s="130">
        <v>14</v>
      </c>
      <c r="B19" s="132" t="s">
        <v>504</v>
      </c>
      <c r="C19" s="131" t="s">
        <v>499</v>
      </c>
      <c r="D19" s="130" t="s">
        <v>24</v>
      </c>
      <c r="E19" s="130">
        <v>13</v>
      </c>
      <c r="F19" s="129">
        <v>429000</v>
      </c>
      <c r="G19" s="129">
        <v>191400</v>
      </c>
      <c r="H19" s="129"/>
      <c r="I19" s="129">
        <f>SUM(F19:H19)</f>
        <v>620400</v>
      </c>
    </row>
    <row r="20" spans="1:9" s="128" customFormat="1" x14ac:dyDescent="0.25">
      <c r="A20" s="130">
        <v>15</v>
      </c>
      <c r="B20" s="132" t="s">
        <v>503</v>
      </c>
      <c r="C20" s="131" t="s">
        <v>499</v>
      </c>
      <c r="D20" s="130" t="s">
        <v>24</v>
      </c>
      <c r="E20" s="130">
        <v>13</v>
      </c>
      <c r="F20" s="129">
        <v>429000</v>
      </c>
      <c r="G20" s="129">
        <v>316800</v>
      </c>
      <c r="H20" s="129"/>
      <c r="I20" s="129">
        <f>SUM(F20:H20)</f>
        <v>745800</v>
      </c>
    </row>
    <row r="21" spans="1:9" s="128" customFormat="1" x14ac:dyDescent="0.25">
      <c r="A21" s="130">
        <v>16</v>
      </c>
      <c r="B21" s="132" t="s">
        <v>502</v>
      </c>
      <c r="C21" s="131" t="s">
        <v>499</v>
      </c>
      <c r="D21" s="130" t="s">
        <v>24</v>
      </c>
      <c r="E21" s="130">
        <v>13</v>
      </c>
      <c r="F21" s="129">
        <v>429000</v>
      </c>
      <c r="G21" s="129">
        <v>316800</v>
      </c>
      <c r="H21" s="129"/>
      <c r="I21" s="129">
        <f>SUM(F21:H21)</f>
        <v>745800</v>
      </c>
    </row>
    <row r="22" spans="1:9" s="128" customFormat="1" x14ac:dyDescent="0.25">
      <c r="A22" s="130">
        <v>17</v>
      </c>
      <c r="B22" s="132" t="s">
        <v>501</v>
      </c>
      <c r="C22" s="131" t="s">
        <v>499</v>
      </c>
      <c r="D22" s="130" t="s">
        <v>24</v>
      </c>
      <c r="E22" s="130">
        <v>13</v>
      </c>
      <c r="F22" s="129">
        <v>429000</v>
      </c>
      <c r="G22" s="129">
        <v>448400</v>
      </c>
      <c r="H22" s="129"/>
      <c r="I22" s="129">
        <f>SUM(F22:H22)</f>
        <v>877400</v>
      </c>
    </row>
    <row r="23" spans="1:9" s="128" customFormat="1" x14ac:dyDescent="0.25">
      <c r="A23" s="130">
        <v>18</v>
      </c>
      <c r="B23" s="132" t="s">
        <v>500</v>
      </c>
      <c r="C23" s="131" t="s">
        <v>499</v>
      </c>
      <c r="D23" s="130" t="s">
        <v>24</v>
      </c>
      <c r="E23" s="130">
        <v>13</v>
      </c>
      <c r="F23" s="129">
        <v>429000</v>
      </c>
      <c r="G23" s="129">
        <v>198000</v>
      </c>
      <c r="H23" s="129"/>
      <c r="I23" s="129">
        <f>SUM(F23:H23)</f>
        <v>627000</v>
      </c>
    </row>
    <row r="24" spans="1:9" s="128" customFormat="1" x14ac:dyDescent="0.25">
      <c r="A24" s="130">
        <v>19</v>
      </c>
      <c r="B24" s="132" t="s">
        <v>498</v>
      </c>
      <c r="C24" s="131" t="s">
        <v>488</v>
      </c>
      <c r="D24" s="130" t="s">
        <v>24</v>
      </c>
      <c r="E24" s="130">
        <v>2</v>
      </c>
      <c r="F24" s="129">
        <v>66000</v>
      </c>
      <c r="G24" s="129">
        <f>173000+173000</f>
        <v>346000</v>
      </c>
      <c r="H24" s="129">
        <v>495000</v>
      </c>
      <c r="I24" s="129">
        <f>SUM(F24:H24)</f>
        <v>907000</v>
      </c>
    </row>
    <row r="25" spans="1:9" s="128" customFormat="1" x14ac:dyDescent="0.25">
      <c r="A25" s="130">
        <v>20</v>
      </c>
      <c r="B25" s="132" t="s">
        <v>497</v>
      </c>
      <c r="C25" s="131" t="s">
        <v>488</v>
      </c>
      <c r="D25" s="130" t="s">
        <v>24</v>
      </c>
      <c r="E25" s="130">
        <v>4</v>
      </c>
      <c r="F25" s="129">
        <v>132000</v>
      </c>
      <c r="G25" s="129">
        <v>603557</v>
      </c>
      <c r="H25" s="129">
        <v>1000000</v>
      </c>
      <c r="I25" s="129">
        <f>SUM(F25:H25)</f>
        <v>1735557</v>
      </c>
    </row>
    <row r="26" spans="1:9" s="128" customFormat="1" x14ac:dyDescent="0.25">
      <c r="A26" s="130">
        <v>21</v>
      </c>
      <c r="B26" s="132" t="s">
        <v>496</v>
      </c>
      <c r="C26" s="131" t="s">
        <v>488</v>
      </c>
      <c r="D26" s="130" t="s">
        <v>24</v>
      </c>
      <c r="E26" s="130">
        <v>7</v>
      </c>
      <c r="F26" s="129">
        <v>231000</v>
      </c>
      <c r="G26" s="129">
        <f>603557+335064</f>
        <v>938621</v>
      </c>
      <c r="H26" s="129">
        <v>2100000</v>
      </c>
      <c r="I26" s="129">
        <f>SUM(F26:H26)</f>
        <v>3269621</v>
      </c>
    </row>
    <row r="27" spans="1:9" s="128" customFormat="1" x14ac:dyDescent="0.25">
      <c r="A27" s="130">
        <v>22</v>
      </c>
      <c r="B27" s="132" t="s">
        <v>495</v>
      </c>
      <c r="C27" s="131" t="s">
        <v>488</v>
      </c>
      <c r="D27" s="130" t="s">
        <v>24</v>
      </c>
      <c r="E27" s="130">
        <v>7</v>
      </c>
      <c r="F27" s="129">
        <v>231000</v>
      </c>
      <c r="G27" s="129">
        <f>173000+335064+40000</f>
        <v>548064</v>
      </c>
      <c r="H27" s="129">
        <v>2100000</v>
      </c>
      <c r="I27" s="129">
        <f>SUM(F27:H27)</f>
        <v>2879064</v>
      </c>
    </row>
    <row r="28" spans="1:9" s="128" customFormat="1" x14ac:dyDescent="0.25">
      <c r="A28" s="130">
        <v>23</v>
      </c>
      <c r="B28" s="132" t="s">
        <v>494</v>
      </c>
      <c r="C28" s="131" t="s">
        <v>488</v>
      </c>
      <c r="D28" s="130" t="s">
        <v>24</v>
      </c>
      <c r="E28" s="130">
        <v>7</v>
      </c>
      <c r="F28" s="129">
        <v>231000</v>
      </c>
      <c r="G28" s="129">
        <f>173000+335064</f>
        <v>508064</v>
      </c>
      <c r="H28" s="129">
        <v>2100000</v>
      </c>
      <c r="I28" s="129">
        <f>SUM(F28:H28)</f>
        <v>2839064</v>
      </c>
    </row>
    <row r="29" spans="1:9" s="128" customFormat="1" x14ac:dyDescent="0.25">
      <c r="A29" s="130">
        <v>24</v>
      </c>
      <c r="B29" s="132" t="s">
        <v>493</v>
      </c>
      <c r="C29" s="131" t="s">
        <v>488</v>
      </c>
      <c r="D29" s="130" t="s">
        <v>24</v>
      </c>
      <c r="E29" s="130">
        <v>7</v>
      </c>
      <c r="F29" s="129">
        <v>231000</v>
      </c>
      <c r="G29" s="129">
        <f>173000+173000</f>
        <v>346000</v>
      </c>
      <c r="H29" s="129">
        <v>2250000</v>
      </c>
      <c r="I29" s="129">
        <f>SUM(F29:H29)</f>
        <v>2827000</v>
      </c>
    </row>
    <row r="30" spans="1:9" s="128" customFormat="1" x14ac:dyDescent="0.25">
      <c r="A30" s="130">
        <v>25</v>
      </c>
      <c r="B30" s="133" t="s">
        <v>492</v>
      </c>
      <c r="C30" s="131" t="s">
        <v>488</v>
      </c>
      <c r="D30" s="130" t="s">
        <v>24</v>
      </c>
      <c r="E30" s="130">
        <v>7</v>
      </c>
      <c r="F30" s="129">
        <v>231000</v>
      </c>
      <c r="G30" s="129">
        <f>173000+173000</f>
        <v>346000</v>
      </c>
      <c r="H30" s="129">
        <v>2250000</v>
      </c>
      <c r="I30" s="129">
        <f>SUM(F30:H30)</f>
        <v>2827000</v>
      </c>
    </row>
    <row r="31" spans="1:9" s="128" customFormat="1" x14ac:dyDescent="0.25">
      <c r="A31" s="130">
        <v>26</v>
      </c>
      <c r="B31" s="132" t="s">
        <v>491</v>
      </c>
      <c r="C31" s="131" t="s">
        <v>488</v>
      </c>
      <c r="D31" s="130" t="s">
        <v>24</v>
      </c>
      <c r="E31" s="130">
        <v>7</v>
      </c>
      <c r="F31" s="129">
        <v>231000</v>
      </c>
      <c r="G31" s="129">
        <f>173000+173000</f>
        <v>346000</v>
      </c>
      <c r="H31" s="129">
        <v>2250000</v>
      </c>
      <c r="I31" s="129">
        <f>SUM(F31:H31)</f>
        <v>2827000</v>
      </c>
    </row>
    <row r="32" spans="1:9" s="128" customFormat="1" x14ac:dyDescent="0.25">
      <c r="A32" s="130">
        <v>27</v>
      </c>
      <c r="B32" s="132" t="s">
        <v>484</v>
      </c>
      <c r="C32" s="131" t="s">
        <v>488</v>
      </c>
      <c r="D32" s="130" t="s">
        <v>24</v>
      </c>
      <c r="E32" s="130">
        <v>4</v>
      </c>
      <c r="F32" s="129">
        <v>132000</v>
      </c>
      <c r="G32" s="129">
        <f>603557+145000</f>
        <v>748557</v>
      </c>
      <c r="H32" s="129">
        <f>700000+660000+660000</f>
        <v>2020000</v>
      </c>
      <c r="I32" s="129">
        <f>SUM(F32:H32)</f>
        <v>2900557</v>
      </c>
    </row>
    <row r="33" spans="1:9" s="128" customFormat="1" x14ac:dyDescent="0.25">
      <c r="A33" s="130">
        <v>28</v>
      </c>
      <c r="B33" s="133" t="s">
        <v>490</v>
      </c>
      <c r="C33" s="131" t="s">
        <v>488</v>
      </c>
      <c r="D33" s="130" t="s">
        <v>24</v>
      </c>
      <c r="E33" s="130">
        <v>7</v>
      </c>
      <c r="F33" s="129">
        <v>231000</v>
      </c>
      <c r="G33" s="129">
        <f>173000+173000</f>
        <v>346000</v>
      </c>
      <c r="H33" s="129">
        <v>2250000</v>
      </c>
      <c r="I33" s="129">
        <f>SUM(F33:H33)</f>
        <v>2827000</v>
      </c>
    </row>
    <row r="34" spans="1:9" s="128" customFormat="1" x14ac:dyDescent="0.25">
      <c r="A34" s="130">
        <v>29</v>
      </c>
      <c r="B34" s="132" t="s">
        <v>489</v>
      </c>
      <c r="C34" s="131" t="s">
        <v>488</v>
      </c>
      <c r="D34" s="130" t="s">
        <v>24</v>
      </c>
      <c r="E34" s="130">
        <v>4</v>
      </c>
      <c r="F34" s="129">
        <v>132000</v>
      </c>
      <c r="G34" s="129">
        <f>173000+328022</f>
        <v>501022</v>
      </c>
      <c r="H34" s="129">
        <v>1312500</v>
      </c>
      <c r="I34" s="129">
        <f>SUM(F34:H34)</f>
        <v>1945522</v>
      </c>
    </row>
    <row r="35" spans="1:9" s="128" customFormat="1" x14ac:dyDescent="0.25">
      <c r="A35" s="130">
        <v>30</v>
      </c>
      <c r="B35" s="132" t="s">
        <v>487</v>
      </c>
      <c r="C35" s="131" t="s">
        <v>486</v>
      </c>
      <c r="D35" s="130" t="s">
        <v>24</v>
      </c>
      <c r="E35" s="130"/>
      <c r="F35" s="129"/>
      <c r="G35" s="129">
        <v>84910</v>
      </c>
      <c r="H35" s="129"/>
      <c r="I35" s="129">
        <f>SUM(F35:H35)</f>
        <v>84910</v>
      </c>
    </row>
    <row r="36" spans="1:9" s="128" customFormat="1" x14ac:dyDescent="0.25">
      <c r="A36" s="130">
        <v>31</v>
      </c>
      <c r="B36" s="132" t="s">
        <v>485</v>
      </c>
      <c r="C36" s="131" t="s">
        <v>483</v>
      </c>
      <c r="D36" s="130" t="s">
        <v>24</v>
      </c>
      <c r="E36" s="130">
        <v>2</v>
      </c>
      <c r="F36" s="129">
        <v>66000</v>
      </c>
      <c r="G36" s="129">
        <f>105000+142000</f>
        <v>247000</v>
      </c>
      <c r="H36" s="129"/>
      <c r="I36" s="129">
        <f>SUM(F36:H36)</f>
        <v>313000</v>
      </c>
    </row>
    <row r="37" spans="1:9" s="128" customFormat="1" x14ac:dyDescent="0.25">
      <c r="A37" s="130">
        <v>32</v>
      </c>
      <c r="B37" s="132" t="s">
        <v>484</v>
      </c>
      <c r="C37" s="131" t="s">
        <v>483</v>
      </c>
      <c r="D37" s="130" t="s">
        <v>24</v>
      </c>
      <c r="E37" s="130">
        <v>2</v>
      </c>
      <c r="F37" s="129">
        <v>66000</v>
      </c>
      <c r="G37" s="129">
        <f>173000+105000</f>
        <v>278000</v>
      </c>
      <c r="H37" s="129"/>
      <c r="I37" s="129">
        <f>SUM(F37:H37)</f>
        <v>344000</v>
      </c>
    </row>
    <row r="38" spans="1:9" s="122" customFormat="1" x14ac:dyDescent="0.25">
      <c r="A38" s="127" t="s">
        <v>482</v>
      </c>
      <c r="B38" s="126"/>
      <c r="C38" s="125"/>
      <c r="D38" s="124"/>
      <c r="E38" s="124"/>
      <c r="F38" s="123">
        <f>SUM(F6:F37)</f>
        <v>8910000</v>
      </c>
      <c r="G38" s="123">
        <f>SUM(G6:G37)</f>
        <v>12224018</v>
      </c>
      <c r="H38" s="123">
        <f>SUM(H6:H37)</f>
        <v>22427500</v>
      </c>
      <c r="I38" s="123">
        <f>SUM(I6:I37)</f>
        <v>43561518</v>
      </c>
    </row>
  </sheetData>
  <mergeCells count="10">
    <mergeCell ref="A1:I1"/>
    <mergeCell ref="A38:C38"/>
    <mergeCell ref="E4:E5"/>
    <mergeCell ref="D4:D5"/>
    <mergeCell ref="C4:C5"/>
    <mergeCell ref="B4:B5"/>
    <mergeCell ref="A4:A5"/>
    <mergeCell ref="F4:H4"/>
    <mergeCell ref="I4:I5"/>
    <mergeCell ref="A2:I2"/>
  </mergeCells>
  <pageMargins left="0.39370078740157483" right="0.39370078740157483" top="0.39370078740157483" bottom="0.3937007874015748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2-Форма</vt:lpstr>
      <vt:lpstr>shartnoma</vt:lpstr>
      <vt:lpstr>Баланс</vt:lpstr>
      <vt:lpstr>ДЕБИТОРСКАЯ</vt:lpstr>
      <vt:lpstr>КРЕДИТОРСКАЯ</vt:lpstr>
      <vt:lpstr>xizmat safari</vt:lpstr>
      <vt:lpstr>ChapterCode</vt:lpstr>
      <vt:lpstr>ДЕБИТОРСКАЯ!FinancingLevel</vt:lpstr>
      <vt:lpstr>КРЕДИТОРСКАЯ!FinancingLevel</vt:lpstr>
      <vt:lpstr>FinancingLevel</vt:lpstr>
      <vt:lpstr>FunctionalItem</vt:lpstr>
      <vt:lpstr>HeaderOrganization</vt:lpstr>
      <vt:lpstr>hisobraqam</vt:lpstr>
      <vt:lpstr>Баланс!ImportRow</vt:lpstr>
      <vt:lpstr>shartnoma!OnDate</vt:lpstr>
      <vt:lpstr>Баланс!OnDate</vt:lpstr>
      <vt:lpstr>ДЕБИТОРСКАЯ!OnDate</vt:lpstr>
      <vt:lpstr>КРЕДИТОРСКАЯ!OnDate</vt:lpstr>
      <vt:lpstr>OnDate</vt:lpstr>
      <vt:lpstr>Баланс!Organization</vt:lpstr>
      <vt:lpstr>ДЕБИТОРСКАЯ!Organization</vt:lpstr>
      <vt:lpstr>КРЕДИТОРСКАЯ!Organization</vt:lpstr>
      <vt:lpstr>Organization</vt:lpstr>
      <vt:lpstr>Баланс!Period</vt:lpstr>
      <vt:lpstr>ДЕБИТОРСКАЯ!Period</vt:lpstr>
      <vt:lpstr>КРЕДИТОРСКАЯ!Period</vt:lpstr>
      <vt:lpstr>Period</vt:lpstr>
      <vt:lpstr>Баланс!Print_Area</vt:lpstr>
      <vt:lpstr>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2024-04-18T04:37:01Z</dcterms:modified>
</cp:coreProperties>
</file>