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8_{32187816-5BFC-4357-952F-9389D5726627}" xr6:coauthVersionLast="47" xr6:coauthVersionMax="47" xr10:uidLastSave="{00000000-0000-0000-0000-000000000000}"/>
  <bookViews>
    <workbookView xWindow="-120" yWindow="-120" windowWidth="29040" windowHeight="15840" xr2:uid="{886057C6-9AA3-4EE5-9413-FA90E42F03CF}"/>
  </bookViews>
  <sheets>
    <sheet name="7-ИЛОВ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I24" i="1"/>
  <c r="G24" i="1" s="1"/>
  <c r="J24" i="1"/>
  <c r="J29" i="1" s="1"/>
  <c r="J30" i="1" s="1"/>
  <c r="G25" i="1"/>
  <c r="J25" i="1"/>
  <c r="G26" i="1"/>
  <c r="I27" i="1"/>
  <c r="G27" i="1" s="1"/>
  <c r="J27" i="1"/>
  <c r="G28" i="1"/>
  <c r="H29" i="1"/>
  <c r="H30" i="1" s="1"/>
  <c r="K29" i="1"/>
  <c r="K30" i="1" s="1"/>
  <c r="L29" i="1"/>
  <c r="L30" i="1" s="1"/>
  <c r="M29" i="1"/>
  <c r="M30" i="1"/>
  <c r="G29" i="1" l="1"/>
  <c r="G30" i="1" s="1"/>
  <c r="I29" i="1"/>
  <c r="I30" i="1" s="1"/>
</calcChain>
</file>

<file path=xl/sharedStrings.xml><?xml version="1.0" encoding="utf-8"?>
<sst xmlns="http://schemas.openxmlformats.org/spreadsheetml/2006/main" count="96" uniqueCount="53">
  <si>
    <t>Hisobot yilining o‘tgan davri bo‘yicha jami:</t>
  </si>
  <si>
    <t>Ma’lumotlar e’lon qilinayotgan davr bo‘yicha jami:</t>
  </si>
  <si>
    <t>Oliy ta’lim muassasalarini rivojlantirish jamg‘armasi</t>
  </si>
  <si>
    <t xml:space="preserve">Daliyev Shoxrux Xojiakbarovich </t>
  </si>
  <si>
    <t>Yaponiya</t>
  </si>
  <si>
    <t xml:space="preserve">Hamkorlikni rivojlantirish bo‘yicha </t>
  </si>
  <si>
    <t>Buzrukxonov Sarvarxon Munavarxonovich</t>
  </si>
  <si>
    <t>Italiya</t>
  </si>
  <si>
    <t>Xitoy</t>
  </si>
  <si>
    <t>Rossiya</t>
  </si>
  <si>
    <t>Maxkamov Otabek Muxtarovich</t>
  </si>
  <si>
    <t>Butunjaxon kasbiy va texnik ta’limni rivojlantirish xalqaro konferensiyasida ishtirok etish uchun</t>
  </si>
  <si>
    <t>Sharipov Kongratbay Avezimbetovich</t>
  </si>
  <si>
    <t>Qozog‘iston</t>
  </si>
  <si>
    <t>Tashrifga tayyorgarlik ko‘rish</t>
  </si>
  <si>
    <t>Rossiya-O‘zbekiston to‘rtinchi ta’lim forumida ishtirok etish</t>
  </si>
  <si>
    <t>Turkiya</t>
  </si>
  <si>
    <t>Anqara shahriga rejalashtirilgan tashrifiga tayyorgarlik va delegatsiya tarkibida ishtirok etish</t>
  </si>
  <si>
    <t>Ozorboyjon</t>
  </si>
  <si>
    <t>Turkiy davlatlar tashkiloti ta’lim vazirlarining navbatdagi yig‘ilishi</t>
  </si>
  <si>
    <t xml:space="preserve">Italiya-Markaziy Osiyo tashqi ishlar vazirlarining uchinchi konferensiyasi </t>
  </si>
  <si>
    <t>Oliy darajadagi tashrifga tayyorgarlik ko‘rish</t>
  </si>
  <si>
    <t>Buyuk Britaniya</t>
  </si>
  <si>
    <t>Butunjaxon ta’lim forumida ishtirok etish uchun</t>
  </si>
  <si>
    <t>Belarus</t>
  </si>
  <si>
    <t>O‘zbekiston-Belarus birinchi professional ta’lim muassasalari forumi</t>
  </si>
  <si>
    <t>Shanhau Hamkorlik Tashkilotiga a’zo davlatlar ta’lim vazirlarining navbatdagi yig‘ilishida ishtirok etish uchun</t>
  </si>
  <si>
    <t>Tashqi ishlar vazirligi boshchiligidagi respublika vazirlik va idoralar vakillaridan iborat delegatsiyaning Yaponiyaga tashrifi</t>
  </si>
  <si>
    <t xml:space="preserve">Karimov Komiljon Xamidovich </t>
  </si>
  <si>
    <t>Fransiya</t>
  </si>
  <si>
    <t xml:space="preserve">Oliy ta’lim sohasidagi malakalarni tan olish to‘g‘risidagi Global konferensiyaga a’zo davlatlar hukumatlararo anjuman va O‘zbek-Fransuz universitetini tashkil etish masalalarini muhokama qilish </t>
  </si>
  <si>
    <t>Koreya Respublikasi</t>
  </si>
  <si>
    <t xml:space="preserve">Sh.A.Vafayev rahbarligida delegatsiya tarkibida Koreya Respublikasiga xizmat safari. Shuningdek, istiqbolli loiyhalar bo‘yicha muzokaralar o‘tkazish. </t>
  </si>
  <si>
    <t>Turdikulova Shaxloxon Utkurovna</t>
  </si>
  <si>
    <t>Xitoy Xalq Respublikasiga rejalashtirilayotgan oliy darajadagi tashrifga tayyorgarlik ko‘rish</t>
  </si>
  <si>
    <t>2024-yil 1-4 choragi</t>
  </si>
  <si>
    <t>Boshqa xarajat­lar</t>
  </si>
  <si>
    <t>Ko‘zda tutil­magan xarajat­lar</t>
  </si>
  <si>
    <t>Vakillik xarajat­-lari</t>
  </si>
  <si>
    <t>Transport xarajat­lari</t>
  </si>
  <si>
    <r>
      <t xml:space="preserve">Yashash uchun </t>
    </r>
    <r>
      <rPr>
        <i/>
        <sz val="11"/>
        <color rgb="FF000000"/>
        <rFont val="Times New Roman"/>
        <family val="1"/>
        <charset val="204"/>
      </rPr>
      <t>(turar joyni ijarasi bo‘yicha) xarajatlar</t>
    </r>
  </si>
  <si>
    <t>Sutkalik xarajatlar</t>
  </si>
  <si>
    <r>
      <t>Shundan, xarajat turlari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(ming so‘mda)</t>
    </r>
  </si>
  <si>
    <t xml:space="preserve">Jami xarajat </t>
  </si>
  <si>
    <t>Moliyalashtirish manbasi</t>
  </si>
  <si>
    <t xml:space="preserve">Xizmat safarini amalga oshirgan xodimning familiyasi va ismi </t>
  </si>
  <si>
    <t>Xizmat safarining davomiylik muddati</t>
  </si>
  <si>
    <t>Xizmat safari amalga oshirilgan mamlakat</t>
  </si>
  <si>
    <t>Xizmat safarining qisqacha maqsadi</t>
  </si>
  <si>
    <t>T/r</t>
  </si>
  <si>
    <t>01.01.2024-31.12.2024</t>
  </si>
  <si>
    <t>8-ILOVA</t>
  </si>
  <si>
    <t>Oliy ta’lim, fan va innovatsiyalar vazirligi rahbariyatining chet-elga tashrif bilan borgan xizmat safarlari xarajatlari to‘g‘risidagi
MA’LUMOTLAR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</si>
</sst>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Обычный" xfId="0" builtinId="0"/>
    <cellStyle name="Финансовый 2" xfId="1" xr:uid="{E24805AA-6210-40C3-AE68-A754026AC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4EBF-D68B-4F74-A7BD-47DF8875EA63}">
  <dimension ref="A2:M40"/>
  <sheetViews>
    <sheetView tabSelected="1" topLeftCell="A4" zoomScale="70" zoomScaleNormal="70" workbookViewId="0">
      <pane xSplit="3" ySplit="6" topLeftCell="D10" activePane="bottomRight" state="frozen"/>
      <selection activeCell="A4" sqref="A4"/>
      <selection pane="topRight" activeCell="D4" sqref="D4"/>
      <selection pane="bottomLeft" activeCell="A10" sqref="A10"/>
      <selection pane="bottomRight" activeCell="A4" sqref="A4:M4"/>
    </sheetView>
  </sheetViews>
  <sheetFormatPr defaultRowHeight="15" x14ac:dyDescent="0.25"/>
  <cols>
    <col min="1" max="1" width="6.5703125" style="1" bestFit="1" customWidth="1"/>
    <col min="2" max="2" width="40.28515625" style="1" customWidth="1"/>
    <col min="3" max="4" width="16.7109375" style="1" customWidth="1"/>
    <col min="5" max="5" width="21.7109375" style="1" customWidth="1"/>
    <col min="6" max="6" width="27" style="1" customWidth="1"/>
    <col min="7" max="13" width="16.7109375" style="1" customWidth="1"/>
    <col min="14" max="16384" width="9.140625" style="1"/>
  </cols>
  <sheetData>
    <row r="2" spans="1:13" x14ac:dyDescent="0.25">
      <c r="M2" s="1" t="s">
        <v>51</v>
      </c>
    </row>
    <row r="4" spans="1:13" ht="33.75" customHeight="1" x14ac:dyDescent="0.3">
      <c r="A4" s="17" t="s">
        <v>52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L5" s="15" t="s">
        <v>50</v>
      </c>
      <c r="M5" s="15"/>
    </row>
    <row r="6" spans="1:13" ht="17.25" customHeight="1" x14ac:dyDescent="0.25">
      <c r="A6" s="13" t="s">
        <v>49</v>
      </c>
      <c r="B6" s="12" t="s">
        <v>48</v>
      </c>
      <c r="C6" s="12" t="s">
        <v>47</v>
      </c>
      <c r="D6" s="12" t="s">
        <v>46</v>
      </c>
      <c r="E6" s="12" t="s">
        <v>45</v>
      </c>
      <c r="F6" s="12" t="s">
        <v>44</v>
      </c>
      <c r="G6" s="12" t="s">
        <v>43</v>
      </c>
      <c r="H6" s="14" t="s">
        <v>42</v>
      </c>
      <c r="I6" s="14"/>
      <c r="J6" s="14"/>
      <c r="K6" s="14"/>
      <c r="L6" s="14"/>
      <c r="M6" s="14"/>
    </row>
    <row r="7" spans="1:13" ht="75" x14ac:dyDescent="0.25">
      <c r="A7" s="13"/>
      <c r="B7" s="12"/>
      <c r="C7" s="12"/>
      <c r="D7" s="12"/>
      <c r="E7" s="12"/>
      <c r="F7" s="12"/>
      <c r="G7" s="12"/>
      <c r="H7" s="11" t="s">
        <v>41</v>
      </c>
      <c r="I7" s="11" t="s">
        <v>40</v>
      </c>
      <c r="J7" s="11" t="s">
        <v>39</v>
      </c>
      <c r="K7" s="11" t="s">
        <v>38</v>
      </c>
      <c r="L7" s="11" t="s">
        <v>37</v>
      </c>
      <c r="M7" s="11" t="s">
        <v>36</v>
      </c>
    </row>
    <row r="8" spans="1:13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</row>
    <row r="9" spans="1:13" x14ac:dyDescent="0.25">
      <c r="A9" s="9" t="s">
        <v>35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60" x14ac:dyDescent="0.25">
      <c r="A10" s="8">
        <v>1</v>
      </c>
      <c r="B10" s="8" t="s">
        <v>34</v>
      </c>
      <c r="C10" s="8" t="s">
        <v>8</v>
      </c>
      <c r="D10" s="8">
        <v>8</v>
      </c>
      <c r="E10" s="8" t="s">
        <v>28</v>
      </c>
      <c r="F10" s="8" t="s">
        <v>2</v>
      </c>
      <c r="G10" s="7">
        <f>+H10+I10+J10+K10+L10+M10</f>
        <v>64687752.130000003</v>
      </c>
      <c r="H10" s="7">
        <v>3499377.26</v>
      </c>
      <c r="I10" s="7">
        <v>23025636.41</v>
      </c>
      <c r="J10" s="7">
        <v>21994684</v>
      </c>
      <c r="K10" s="7"/>
      <c r="L10" s="7"/>
      <c r="M10" s="7">
        <v>16168054.460000001</v>
      </c>
    </row>
    <row r="11" spans="1:13" ht="60" x14ac:dyDescent="0.25">
      <c r="A11" s="8">
        <v>2</v>
      </c>
      <c r="B11" s="8" t="s">
        <v>34</v>
      </c>
      <c r="C11" s="8" t="s">
        <v>8</v>
      </c>
      <c r="D11" s="8">
        <v>8</v>
      </c>
      <c r="E11" s="8" t="s">
        <v>33</v>
      </c>
      <c r="F11" s="8" t="s">
        <v>2</v>
      </c>
      <c r="G11" s="7">
        <f>+H11+I11+J11+K11+L11+M11</f>
        <v>73638233.239999995</v>
      </c>
      <c r="H11" s="7">
        <v>3499377.26</v>
      </c>
      <c r="I11" s="7">
        <v>18968795.310000002</v>
      </c>
      <c r="J11" s="7">
        <v>42880852.559999995</v>
      </c>
      <c r="K11" s="7"/>
      <c r="L11" s="7"/>
      <c r="M11" s="7">
        <v>8289208.1099999994</v>
      </c>
    </row>
    <row r="12" spans="1:13" ht="60" x14ac:dyDescent="0.25">
      <c r="A12" s="8">
        <v>3</v>
      </c>
      <c r="B12" s="8" t="s">
        <v>32</v>
      </c>
      <c r="C12" s="8" t="s">
        <v>31</v>
      </c>
      <c r="D12" s="8">
        <v>5</v>
      </c>
      <c r="E12" s="8" t="s">
        <v>6</v>
      </c>
      <c r="F12" s="8" t="s">
        <v>2</v>
      </c>
      <c r="G12" s="7">
        <f>+H12+I12+J12+K12+L12+M12</f>
        <v>36735353.810000002</v>
      </c>
      <c r="H12" s="7">
        <v>3167138.81</v>
      </c>
      <c r="I12" s="7">
        <v>8723200</v>
      </c>
      <c r="J12" s="7">
        <v>24845015</v>
      </c>
      <c r="K12" s="7"/>
      <c r="L12" s="7"/>
      <c r="M12" s="7"/>
    </row>
    <row r="13" spans="1:13" ht="90" x14ac:dyDescent="0.25">
      <c r="A13" s="8">
        <v>4</v>
      </c>
      <c r="B13" s="8" t="s">
        <v>30</v>
      </c>
      <c r="C13" s="8" t="s">
        <v>29</v>
      </c>
      <c r="D13" s="8">
        <v>5</v>
      </c>
      <c r="E13" s="8" t="s">
        <v>28</v>
      </c>
      <c r="F13" s="8" t="s">
        <v>2</v>
      </c>
      <c r="G13" s="7">
        <f>+H13+I13+J13+K13+L13+M13</f>
        <v>48760458.810000002</v>
      </c>
      <c r="H13" s="7">
        <v>3101260.2</v>
      </c>
      <c r="I13" s="7">
        <v>14515515.779999999</v>
      </c>
      <c r="J13" s="7">
        <v>31143682.829999998</v>
      </c>
      <c r="K13" s="7"/>
      <c r="L13" s="7"/>
      <c r="M13" s="7"/>
    </row>
    <row r="14" spans="1:13" ht="60" x14ac:dyDescent="0.25">
      <c r="A14" s="8">
        <v>5</v>
      </c>
      <c r="B14" s="8" t="s">
        <v>27</v>
      </c>
      <c r="C14" s="8" t="s">
        <v>4</v>
      </c>
      <c r="D14" s="8">
        <v>4</v>
      </c>
      <c r="E14" s="8" t="s">
        <v>6</v>
      </c>
      <c r="F14" s="8" t="s">
        <v>2</v>
      </c>
      <c r="G14" s="7">
        <f>+H14+I14+J14+K14+L14+M14</f>
        <v>68163283.879999995</v>
      </c>
      <c r="H14" s="7">
        <v>5756647</v>
      </c>
      <c r="I14" s="7">
        <v>11634387.880000001</v>
      </c>
      <c r="J14" s="7">
        <v>50142249</v>
      </c>
      <c r="K14" s="7"/>
      <c r="L14" s="7"/>
      <c r="M14" s="7">
        <v>630000</v>
      </c>
    </row>
    <row r="15" spans="1:13" ht="60" x14ac:dyDescent="0.25">
      <c r="A15" s="8">
        <v>6</v>
      </c>
      <c r="B15" s="8" t="s">
        <v>26</v>
      </c>
      <c r="C15" s="8" t="s">
        <v>9</v>
      </c>
      <c r="D15" s="8">
        <v>4</v>
      </c>
      <c r="E15" s="8" t="s">
        <v>10</v>
      </c>
      <c r="F15" s="8" t="s">
        <v>2</v>
      </c>
      <c r="G15" s="7">
        <f>+H15+I15+J15+K15+L15+M15</f>
        <v>27463855.239999998</v>
      </c>
      <c r="H15" s="7">
        <v>2040166.24</v>
      </c>
      <c r="I15" s="7"/>
      <c r="J15" s="7">
        <v>25423689</v>
      </c>
      <c r="K15" s="7"/>
      <c r="L15" s="7"/>
      <c r="M15" s="7"/>
    </row>
    <row r="16" spans="1:13" ht="60" x14ac:dyDescent="0.25">
      <c r="A16" s="8">
        <v>7</v>
      </c>
      <c r="B16" s="8" t="s">
        <v>25</v>
      </c>
      <c r="C16" s="8" t="s">
        <v>24</v>
      </c>
      <c r="D16" s="8">
        <v>3</v>
      </c>
      <c r="E16" s="8" t="s">
        <v>12</v>
      </c>
      <c r="F16" s="8" t="s">
        <v>2</v>
      </c>
      <c r="G16" s="7">
        <f>+H16+I16+J16+K16+L16+M16</f>
        <v>45754350.210000001</v>
      </c>
      <c r="H16" s="7">
        <v>1140465</v>
      </c>
      <c r="I16" s="7">
        <v>14340599.210000001</v>
      </c>
      <c r="J16" s="7">
        <v>30273286</v>
      </c>
      <c r="K16" s="7"/>
      <c r="L16" s="7"/>
      <c r="M16" s="7"/>
    </row>
    <row r="17" spans="1:13" ht="60" x14ac:dyDescent="0.25">
      <c r="A17" s="8">
        <v>8</v>
      </c>
      <c r="B17" s="8" t="s">
        <v>23</v>
      </c>
      <c r="C17" s="8" t="s">
        <v>22</v>
      </c>
      <c r="D17" s="8">
        <v>6</v>
      </c>
      <c r="E17" s="8" t="s">
        <v>10</v>
      </c>
      <c r="F17" s="8" t="s">
        <v>2</v>
      </c>
      <c r="G17" s="7">
        <f>+H17+I17+J17+K17+L17+M17</f>
        <v>49746768.079999998</v>
      </c>
      <c r="H17" s="7">
        <v>3300799.23</v>
      </c>
      <c r="I17" s="7">
        <v>17761030.66</v>
      </c>
      <c r="J17" s="7">
        <v>25583857</v>
      </c>
      <c r="K17" s="7"/>
      <c r="L17" s="7"/>
      <c r="M17" s="7">
        <v>3101081.1900000004</v>
      </c>
    </row>
    <row r="18" spans="1:13" ht="60" x14ac:dyDescent="0.25">
      <c r="A18" s="8">
        <v>9</v>
      </c>
      <c r="B18" s="8" t="s">
        <v>21</v>
      </c>
      <c r="C18" s="8" t="s">
        <v>16</v>
      </c>
      <c r="D18" s="8">
        <v>4</v>
      </c>
      <c r="E18" s="8" t="s">
        <v>6</v>
      </c>
      <c r="F18" s="8" t="s">
        <v>2</v>
      </c>
      <c r="G18" s="7">
        <f>+H18+I18+J18+K18+L18+M18</f>
        <v>36126714.409999996</v>
      </c>
      <c r="H18" s="7">
        <v>2626353.9</v>
      </c>
      <c r="I18" s="7">
        <v>6080126.5099999998</v>
      </c>
      <c r="J18" s="7">
        <v>27420234</v>
      </c>
      <c r="K18" s="7"/>
      <c r="L18" s="7"/>
      <c r="M18" s="7"/>
    </row>
    <row r="19" spans="1:13" ht="60" x14ac:dyDescent="0.25">
      <c r="A19" s="8">
        <v>10</v>
      </c>
      <c r="B19" s="8" t="s">
        <v>20</v>
      </c>
      <c r="C19" s="8" t="s">
        <v>7</v>
      </c>
      <c r="D19" s="8">
        <v>3</v>
      </c>
      <c r="E19" s="8" t="s">
        <v>10</v>
      </c>
      <c r="F19" s="8" t="s">
        <v>2</v>
      </c>
      <c r="G19" s="7">
        <f>+H19+I19+J19+K19+L19+M19</f>
        <v>60773194.370000005</v>
      </c>
      <c r="H19" s="7">
        <v>1902797.82</v>
      </c>
      <c r="I19" s="7">
        <v>11976595.550000001</v>
      </c>
      <c r="J19" s="7">
        <v>46893801</v>
      </c>
      <c r="K19" s="7"/>
      <c r="L19" s="7"/>
      <c r="M19" s="7"/>
    </row>
    <row r="20" spans="1:13" ht="60" x14ac:dyDescent="0.25">
      <c r="A20" s="8">
        <v>11</v>
      </c>
      <c r="B20" s="8" t="s">
        <v>19</v>
      </c>
      <c r="C20" s="8" t="s">
        <v>18</v>
      </c>
      <c r="D20" s="8">
        <v>4</v>
      </c>
      <c r="E20" s="8" t="s">
        <v>12</v>
      </c>
      <c r="F20" s="8" t="s">
        <v>2</v>
      </c>
      <c r="G20" s="7">
        <f>+H20+I20+J20+K20+L20+M20</f>
        <v>16261799.32</v>
      </c>
      <c r="H20" s="7">
        <v>455071.32</v>
      </c>
      <c r="I20" s="7"/>
      <c r="J20" s="7">
        <v>15806728</v>
      </c>
      <c r="K20" s="7"/>
      <c r="L20" s="7"/>
      <c r="M20" s="7"/>
    </row>
    <row r="21" spans="1:13" ht="60" x14ac:dyDescent="0.25">
      <c r="A21" s="8">
        <v>12</v>
      </c>
      <c r="B21" s="8" t="s">
        <v>17</v>
      </c>
      <c r="C21" s="8" t="s">
        <v>16</v>
      </c>
      <c r="D21" s="8">
        <v>5</v>
      </c>
      <c r="E21" s="8" t="s">
        <v>12</v>
      </c>
      <c r="F21" s="8" t="s">
        <v>2</v>
      </c>
      <c r="G21" s="7">
        <f>+H21+I21+J21+K21+L21+M21</f>
        <v>44476893.460000001</v>
      </c>
      <c r="H21" s="7">
        <v>2724829.2</v>
      </c>
      <c r="I21" s="7">
        <v>15292996.890000001</v>
      </c>
      <c r="J21" s="7">
        <v>26459067.370000001</v>
      </c>
      <c r="K21" s="7"/>
      <c r="L21" s="7"/>
      <c r="M21" s="7"/>
    </row>
    <row r="22" spans="1:13" ht="60" x14ac:dyDescent="0.25">
      <c r="A22" s="8">
        <v>13</v>
      </c>
      <c r="B22" s="8" t="s">
        <v>15</v>
      </c>
      <c r="C22" s="8" t="s">
        <v>9</v>
      </c>
      <c r="D22" s="8">
        <v>4</v>
      </c>
      <c r="E22" s="8" t="s">
        <v>3</v>
      </c>
      <c r="F22" s="8" t="s">
        <v>2</v>
      </c>
      <c r="G22" s="7">
        <f>+H22+I22+J22+K22+L22+M22</f>
        <v>32043244.149999999</v>
      </c>
      <c r="H22" s="7">
        <v>1447276.15</v>
      </c>
      <c r="I22" s="7">
        <v>5417991</v>
      </c>
      <c r="J22" s="7">
        <v>25177977</v>
      </c>
      <c r="K22" s="7"/>
      <c r="L22" s="7"/>
      <c r="M22" s="7"/>
    </row>
    <row r="23" spans="1:13" ht="60" x14ac:dyDescent="0.25">
      <c r="A23" s="8">
        <v>14</v>
      </c>
      <c r="B23" s="8" t="s">
        <v>14</v>
      </c>
      <c r="C23" s="8" t="s">
        <v>13</v>
      </c>
      <c r="D23" s="8">
        <v>5</v>
      </c>
      <c r="E23" s="8" t="s">
        <v>12</v>
      </c>
      <c r="F23" s="8" t="s">
        <v>2</v>
      </c>
      <c r="G23" s="7">
        <f>+H23+I23+J23+K23+L23+M23</f>
        <v>15999309.709999999</v>
      </c>
      <c r="H23" s="7">
        <v>1516801.2</v>
      </c>
      <c r="I23" s="7">
        <v>5312000</v>
      </c>
      <c r="J23" s="7">
        <v>8525868</v>
      </c>
      <c r="K23" s="7"/>
      <c r="L23" s="7"/>
      <c r="M23" s="7">
        <v>644640.51</v>
      </c>
    </row>
    <row r="24" spans="1:13" ht="60" x14ac:dyDescent="0.25">
      <c r="A24" s="8">
        <v>15</v>
      </c>
      <c r="B24" s="8" t="s">
        <v>11</v>
      </c>
      <c r="C24" s="8" t="s">
        <v>8</v>
      </c>
      <c r="D24" s="8">
        <v>5</v>
      </c>
      <c r="E24" s="8" t="s">
        <v>10</v>
      </c>
      <c r="F24" s="8" t="s">
        <v>2</v>
      </c>
      <c r="G24" s="7">
        <f>+H24+I24+J24+K24+L24+M24</f>
        <v>24261615</v>
      </c>
      <c r="H24" s="7">
        <v>2254000</v>
      </c>
      <c r="I24" s="7">
        <f>4070241+5266537</f>
        <v>9336778</v>
      </c>
      <c r="J24" s="7">
        <f>6901713+5769124</f>
        <v>12670837</v>
      </c>
      <c r="K24" s="7"/>
      <c r="L24" s="7"/>
      <c r="M24" s="7"/>
    </row>
    <row r="25" spans="1:13" ht="60" x14ac:dyDescent="0.25">
      <c r="A25" s="8">
        <v>16</v>
      </c>
      <c r="B25" s="8" t="s">
        <v>5</v>
      </c>
      <c r="C25" s="8" t="s">
        <v>9</v>
      </c>
      <c r="D25" s="8">
        <v>5</v>
      </c>
      <c r="E25" s="8" t="s">
        <v>3</v>
      </c>
      <c r="F25" s="8" t="s">
        <v>2</v>
      </c>
      <c r="G25" s="7">
        <f>+H25+I25+J25+K25+L25+M25</f>
        <v>19836419</v>
      </c>
      <c r="H25" s="7">
        <v>2246492</v>
      </c>
      <c r="I25" s="7">
        <v>9969600</v>
      </c>
      <c r="J25" s="7">
        <f>2908684+4337783</f>
        <v>7246467</v>
      </c>
      <c r="K25" s="7"/>
      <c r="L25" s="7"/>
      <c r="M25" s="7">
        <v>373860</v>
      </c>
    </row>
    <row r="26" spans="1:13" ht="60" x14ac:dyDescent="0.25">
      <c r="A26" s="8">
        <v>17</v>
      </c>
      <c r="B26" s="8" t="s">
        <v>5</v>
      </c>
      <c r="C26" s="8" t="s">
        <v>8</v>
      </c>
      <c r="D26" s="8">
        <v>2</v>
      </c>
      <c r="E26" s="8" t="s">
        <v>6</v>
      </c>
      <c r="F26" s="8" t="s">
        <v>2</v>
      </c>
      <c r="G26" s="7">
        <f>+H26+I26+J26+K26+L26+M26</f>
        <v>11739166</v>
      </c>
      <c r="H26" s="7">
        <v>1036426</v>
      </c>
      <c r="I26" s="7">
        <v>5302740</v>
      </c>
      <c r="J26" s="7">
        <v>5400000</v>
      </c>
      <c r="K26" s="7"/>
      <c r="L26" s="7"/>
      <c r="M26" s="7"/>
    </row>
    <row r="27" spans="1:13" ht="60" x14ac:dyDescent="0.25">
      <c r="A27" s="8">
        <v>18</v>
      </c>
      <c r="B27" s="8" t="s">
        <v>5</v>
      </c>
      <c r="C27" s="8" t="s">
        <v>7</v>
      </c>
      <c r="D27" s="8">
        <v>6</v>
      </c>
      <c r="E27" s="8" t="s">
        <v>6</v>
      </c>
      <c r="F27" s="8" t="s">
        <v>2</v>
      </c>
      <c r="G27" s="7">
        <f>+H27+I27+J27+K27+L27+M27</f>
        <v>47179915.159999996</v>
      </c>
      <c r="H27" s="7">
        <v>3853197.36</v>
      </c>
      <c r="I27" s="7">
        <f>7809705+3470669.8+3371547</f>
        <v>14651921.800000001</v>
      </c>
      <c r="J27" s="7">
        <f>19194864+6280000+1326281+873651</f>
        <v>27674796</v>
      </c>
      <c r="K27" s="7"/>
      <c r="L27" s="7"/>
      <c r="M27" s="7">
        <v>1000000</v>
      </c>
    </row>
    <row r="28" spans="1:13" ht="60" x14ac:dyDescent="0.25">
      <c r="A28" s="8">
        <v>19</v>
      </c>
      <c r="B28" s="8" t="s">
        <v>5</v>
      </c>
      <c r="C28" s="8" t="s">
        <v>4</v>
      </c>
      <c r="D28" s="8">
        <v>7</v>
      </c>
      <c r="E28" s="8" t="s">
        <v>3</v>
      </c>
      <c r="F28" s="8" t="s">
        <v>2</v>
      </c>
      <c r="G28" s="7">
        <f>+H28+I28+J28+K28+L28+M28</f>
        <v>44272730.5</v>
      </c>
      <c r="H28" s="7">
        <v>8844316.5</v>
      </c>
      <c r="I28" s="7">
        <v>13575010</v>
      </c>
      <c r="J28" s="7">
        <v>21853404</v>
      </c>
      <c r="K28" s="7"/>
      <c r="L28" s="7"/>
      <c r="M28" s="7"/>
    </row>
    <row r="29" spans="1:13" x14ac:dyDescent="0.25">
      <c r="A29" s="6" t="s">
        <v>1</v>
      </c>
      <c r="B29" s="6"/>
      <c r="C29" s="6"/>
      <c r="D29" s="6"/>
      <c r="E29" s="6"/>
      <c r="F29" s="6"/>
      <c r="G29" s="5">
        <f>SUM(G10:G28)</f>
        <v>767921056.4799999</v>
      </c>
      <c r="H29" s="5">
        <f>SUM(H10:H28)</f>
        <v>54412792.450000003</v>
      </c>
      <c r="I29" s="5">
        <f>SUM(I10:I28)</f>
        <v>205884925</v>
      </c>
      <c r="J29" s="5">
        <f>SUM(J10:J28)</f>
        <v>477416494.75999999</v>
      </c>
      <c r="K29" s="5">
        <f>SUM(K10:K28)</f>
        <v>0</v>
      </c>
      <c r="L29" s="5">
        <f>SUM(L10:L28)</f>
        <v>0</v>
      </c>
      <c r="M29" s="5">
        <f>SUM(M10:M28)</f>
        <v>30206844.270000003</v>
      </c>
    </row>
    <row r="30" spans="1:13" x14ac:dyDescent="0.25">
      <c r="A30" s="6" t="s">
        <v>0</v>
      </c>
      <c r="B30" s="6"/>
      <c r="C30" s="6"/>
      <c r="D30" s="6"/>
      <c r="E30" s="6"/>
      <c r="F30" s="6"/>
      <c r="G30" s="5">
        <f>+G29</f>
        <v>767921056.4799999</v>
      </c>
      <c r="H30" s="5">
        <f>+H29</f>
        <v>54412792.450000003</v>
      </c>
      <c r="I30" s="5">
        <f>+I29</f>
        <v>205884925</v>
      </c>
      <c r="J30" s="5">
        <f>+J29</f>
        <v>477416494.75999999</v>
      </c>
      <c r="K30" s="5">
        <f>+K29</f>
        <v>0</v>
      </c>
      <c r="L30" s="5">
        <f>+L29</f>
        <v>0</v>
      </c>
      <c r="M30" s="5">
        <f>+M29</f>
        <v>30206844.270000003</v>
      </c>
    </row>
    <row r="33" spans="1:13" ht="33" customHeight="1" x14ac:dyDescent="0.25"/>
    <row r="34" spans="1:13" x14ac:dyDescent="0.25">
      <c r="A34" s="4"/>
    </row>
    <row r="35" spans="1:13" ht="50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6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36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36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36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</sheetData>
  <mergeCells count="19">
    <mergeCell ref="A38:M38"/>
    <mergeCell ref="A39:M39"/>
    <mergeCell ref="A40:M40"/>
    <mergeCell ref="A9:M9"/>
    <mergeCell ref="A29:F29"/>
    <mergeCell ref="A30:F30"/>
    <mergeCell ref="A35:M35"/>
    <mergeCell ref="A36:M36"/>
    <mergeCell ref="A37:M37"/>
    <mergeCell ref="A4:M4"/>
    <mergeCell ref="A6:A7"/>
    <mergeCell ref="B6:B7"/>
    <mergeCell ref="C6:C7"/>
    <mergeCell ref="D6:D7"/>
    <mergeCell ref="E6:E7"/>
    <mergeCell ref="F6:F7"/>
    <mergeCell ref="G6:G7"/>
    <mergeCell ref="H6:M6"/>
    <mergeCell ref="L5:M5"/>
  </mergeCells>
  <pageMargins left="0.11811023622047245" right="0.11811023622047245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Бозоров Элдор Эркинович</dc:creator>
  <cp:lastModifiedBy>Бозоров Элдор Эркинович</cp:lastModifiedBy>
  <dcterms:created xsi:type="dcterms:W3CDTF">2025-01-09T13:59:46Z</dcterms:created>
  <dcterms:modified xsi:type="dcterms:W3CDTF">2025-01-09T14:01:01Z</dcterms:modified>
</cp:coreProperties>
</file>