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User\Desktop\Бюджет очиқлиги\2 илова\2026 й 1 чорак\"/>
    </mc:Choice>
  </mc:AlternateContent>
  <xr:revisionPtr revIDLastSave="0" documentId="8_{BCFC050D-E782-4528-AA2A-919D971F1F3F}" xr6:coauthVersionLast="46" xr6:coauthVersionMax="46" xr10:uidLastSave="{00000000-0000-0000-0000-000000000000}"/>
  <bookViews>
    <workbookView xWindow="-120" yWindow="-120" windowWidth="29040" windowHeight="15990" xr2:uid="{3555D382-F4B1-4B0C-A035-F92E4AD78FAD}"/>
  </bookViews>
  <sheets>
    <sheet name="2-ilova СМР" sheetId="2" r:id="rId1"/>
  </sheets>
  <definedNames>
    <definedName name="_xlnm.Print_Area" localSheetId="0">'2-ilova СМР'!$A$1:$I$139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2" l="1"/>
  <c r="H8" i="2" s="1"/>
  <c r="I9" i="2"/>
  <c r="H13" i="2"/>
  <c r="I13" i="2"/>
  <c r="I8" i="2" s="1"/>
  <c r="H44" i="2"/>
  <c r="I44" i="2"/>
  <c r="I50" i="2"/>
  <c r="H51" i="2"/>
  <c r="H50" i="2" s="1"/>
  <c r="I51" i="2"/>
  <c r="A52" i="2"/>
  <c r="A53" i="2"/>
  <c r="A55" i="2" s="1"/>
  <c r="H54" i="2"/>
  <c r="I54" i="2"/>
  <c r="H63" i="2"/>
  <c r="I63" i="2"/>
  <c r="H69" i="2"/>
  <c r="H68" i="2" s="1"/>
  <c r="I69" i="2"/>
  <c r="I68" i="2" s="1"/>
  <c r="H71" i="2"/>
  <c r="I71" i="2"/>
  <c r="H84" i="2"/>
  <c r="I84" i="2"/>
  <c r="H87" i="2"/>
  <c r="I87" i="2"/>
  <c r="H90" i="2"/>
  <c r="I90" i="2"/>
  <c r="H105" i="2"/>
  <c r="I105" i="2"/>
  <c r="H109" i="2"/>
  <c r="I109" i="2"/>
  <c r="H113" i="2"/>
  <c r="H111" i="2" s="1"/>
  <c r="I113" i="2"/>
  <c r="I112" i="2" s="1"/>
  <c r="H123" i="2"/>
  <c r="H112" i="2" s="1"/>
  <c r="I123" i="2"/>
  <c r="H125" i="2"/>
  <c r="I125" i="2"/>
  <c r="H127" i="2"/>
  <c r="I127" i="2"/>
  <c r="H129" i="2"/>
  <c r="I129" i="2"/>
  <c r="H134" i="2"/>
  <c r="I134" i="2"/>
  <c r="H136" i="2"/>
  <c r="I136" i="2"/>
  <c r="H7" i="2" l="1"/>
  <c r="I111" i="2"/>
  <c r="I7" i="2" s="1"/>
</calcChain>
</file>

<file path=xl/sharedStrings.xml><?xml version="1.0" encoding="utf-8"?>
<sst xmlns="http://schemas.openxmlformats.org/spreadsheetml/2006/main" count="448" uniqueCount="268">
  <si>
    <t>тендир</t>
  </si>
  <si>
    <t>2026Y</t>
  </si>
  <si>
    <t>Qashqadaryo viloyati Ko‘kdala tumanida "Ko‘kdala tuman veterinariya va chorvachilikni rivojlantirish bo‘limi hamda tumani hayvonlar kasalliklari tashxisi va oziq-ovqat mahsulotlari xavfsizligi davlat markazi" ma’muriy bino va inshootlarini qurish va jihozlash</t>
  </si>
  <si>
    <t>Qamashi tumani aholisi uchun zamonaviy mahalla guzari va tibbiyot klasterini qurish</t>
  </si>
  <si>
    <t>19-ILOVA Prochi</t>
  </si>
  <si>
    <t>Qashqadaryo viloyati Qarshi shahri "Buyuk Turon" MFY hududidan test sinovlarini o'tkazishga mo'ljallangan namunaviy tipdagi pavilyon qurish</t>
  </si>
  <si>
    <t>19-ILOVA Bilim va malakalarni baxolash agentligi</t>
  </si>
  <si>
    <t>204558824</t>
  </si>
  <si>
    <t>YA N KO'P TARMOQLI ISHLAB CHIQARISH XK</t>
  </si>
  <si>
    <t>Qashqadaryo viloyati Qamashi tumani soliq inspektsiyasi binosini qurish</t>
  </si>
  <si>
    <t>204275045</t>
  </si>
  <si>
    <t>OLIM O'G'LI JASUR XK</t>
  </si>
  <si>
    <t>Qashqadaryo viloyati Chiroqchi tumani soliq inspektsiyasi binosini qurish</t>
  </si>
  <si>
    <t>204850106</t>
  </si>
  <si>
    <t>"1-SON KOMPLEKS LOYIHA QURILISH VA MONTAJ" XK</t>
  </si>
  <si>
    <t>Qashqadaryo viloyati Ko'kdala tumani soliq inspektsiyasi binosini qurish</t>
  </si>
  <si>
    <t>202981850</t>
  </si>
  <si>
    <t>Огабек МЧЖ</t>
  </si>
  <si>
    <t>Qarshi shahar DSI ma’muriy binosi qurilishi</t>
  </si>
  <si>
    <t>19-ILOVA Soliq Qo'mitasi</t>
  </si>
  <si>
    <t>205241539</t>
  </si>
  <si>
    <t>ARAB QOVCHIN IQBOLI MCHJ</t>
  </si>
  <si>
    <t>Qashqadaryo ilg'or kasbiy mahorat texnikumini rekonstruktsiya qilish(qo'shimcha 150 o'rinli yotoqxona binosi, 2 ta ob'ektlar qurish va 150 o'rinli yotoqxona binosi, 1 ta ob'ektlarni mukammal ta'mirlash hamda 900 o'rinli o'quv binosini mukammal ta'mirlash)</t>
  </si>
  <si>
    <t>18-ILOVA Oliy ta'lim muassasalari</t>
  </si>
  <si>
    <t>301525151</t>
  </si>
  <si>
    <t>DASHT QURILISH TA'MIRLASH FAYZ XK</t>
  </si>
  <si>
    <t>Mirishkor tumanida yangi ixtisoslashtirilgan maktabini qurish(yangi 336 o'rinli o'quv bino qurish va 12x24 o'lchamdagi sport zal qurish)</t>
  </si>
  <si>
    <t>18-ILOVA Ijod va ixtisoslashtirilgan maktablari</t>
  </si>
  <si>
    <t>Shahrisabz shahar "Kulollik" MFYdagi 4-son maktabni mukammal taʼmirlash(1036 o'rinli o'quv binoni mukammal ta'mirlash)</t>
  </si>
  <si>
    <t>Mukammal ta'mirlash</t>
  </si>
  <si>
    <t>304269864</t>
  </si>
  <si>
    <t>Jahongir Injinering MCHJ</t>
  </si>
  <si>
    <t>Yakkabogʼ tumani "Tatar" MFYdagi 78-son maktabni rekonstruktsiya qilish(yangi 12x24 o'lchamdagi sport zal qurish)</t>
  </si>
  <si>
    <t>304049615</t>
  </si>
  <si>
    <t>Saxovat oliy Nur MCHJ</t>
  </si>
  <si>
    <t>Qamashi tumani "Ko'kabuloq" MFYdagi 57-son maktabni rekonstruktsiya qilish(qo'shimcha 120 o'rinli o'quv bino qurish va 12x24 o'lchamdagi sport zal qurish hamda 220 o'rinli o'quv binoni mukammal ta'mirlash)</t>
  </si>
  <si>
    <t>303395772</t>
  </si>
  <si>
    <t>BUYUK KELAJAK QURILISH TA'MIRLASH MCHJ</t>
  </si>
  <si>
    <t>Dehqonobod tumani "Kaltaminor" MFYdagi 12-son maktabni rekonstruktsiya qilish(qo'shimcha 240 o'rinli o'quv bino qurish)</t>
  </si>
  <si>
    <t>Chiroqchi tumani "Bogʼishamol" MFYdagi 124-son maktabni rekonstruktsiya qilish(qo'shimcha 210 o'rinli o'quv bino qurish va 340 o'rinli o'quv binoni mukammal ta'mirlash)</t>
  </si>
  <si>
    <t>307914794</t>
  </si>
  <si>
    <t>Planet Bilders MCHJ</t>
  </si>
  <si>
    <t>Shaxrisabz tuman "Sayyod" MFYdagi 65-son maktabni rekonstruktsiya qilish(mavjud 150 o'rinli bino o'rnida 96 o'rinli o'quv bino qurish va 120 o'rinli o'quv binoni mukammal ta'mirlash)</t>
  </si>
  <si>
    <t>301741217</t>
  </si>
  <si>
    <t>Ozod ibrat kapital qurilish XK</t>
  </si>
  <si>
    <t>Shahrisabz tuman "Qutchi" MFYdagi 38-son maktabni rekonstruktsiya qilish(mavjud 220 o'rinli bino o'rnida 660 o'rinli o'quv bino qurish)</t>
  </si>
  <si>
    <t>302127417</t>
  </si>
  <si>
    <t>QASHQADARYO GRAND BUNYODKOR QURUVCHI MCHJ</t>
  </si>
  <si>
    <t>Nishon tumani "Shirinobod" MFYdagi 21-son maktabni rekonstruktsiya qilish(qo'shimcha 420 o'rinli o'quv bino qurish va 624 o'rinli o'quv binoni mukammal ta'mirlash)</t>
  </si>
  <si>
    <t>Saxovat Oliy Nur MCHJ</t>
  </si>
  <si>
    <t>Kitob tumani "Qoʼshdaryo" MFYdagi 82-son maktabni rekonstruktsiya qilish(qo'shimcha 300 o'rinli o'quv bino qurish va 420 o'rinli o'quv binoni mukammal ta'mirlash)</t>
  </si>
  <si>
    <t>Qarshi shahar "Nuriston" MFYdagi 23-son maktabni rekonstruktsiya qilish(qo'shimcha 420 o'rinli o'quv bino qurish va 1117 o'rinli o'quv binoni mukammal ta'mirlash)</t>
  </si>
  <si>
    <t>Rekonstruksiya qilish</t>
  </si>
  <si>
    <t>Maktablar</t>
  </si>
  <si>
    <t>18-ILOVA Ijtimoiy himoya davlat jamg'armasi mablag'lari hisobidan</t>
  </si>
  <si>
    <t>Косон туманида "Дўстлик" МФЙда ташкил этиладиган тўқимачилик индустриал зонасига сув тозалаш иншооти қуриш</t>
  </si>
  <si>
    <t>202154560</t>
  </si>
  <si>
    <t>DUR MCHJ</t>
  </si>
  <si>
    <t>Шаҳрисабз тумани "Мираки" қўрғонида 2 та махсус автомобилга мўлжалланган ёнғин-қутқарув қисмини қуриш</t>
  </si>
  <si>
    <t>302763877</t>
  </si>
  <si>
    <t>ARSENAL NUR BARAKA MCHJ</t>
  </si>
  <si>
    <t>Яккабоғ тумани "Фурқат" МФЙда 2 та махсус автомобилга мўлжалланган ёнғин-қутқарув қисмини қуриш</t>
  </si>
  <si>
    <t>302115961</t>
  </si>
  <si>
    <t>Xisprak Maxsus suv qurilish MCHJ</t>
  </si>
  <si>
    <t>Деҳқонобод тумани  "Қарашина" МФЙда Фавқулодда вазиятлар бўлими ва 4 та махсус автомобилга мўлжалланган ёнғин-қутқарув қисмини қуриш</t>
  </si>
  <si>
    <t>Boshq  ob'ektlar</t>
  </si>
  <si>
    <t>FVV.  Maxsus muxandislik qurilish boshqarmasi</t>
  </si>
  <si>
    <t>Shahrisabz tumani Sarchashma MFY Sarchashma qishlogʼi hududidan oqib oʼtuvchi sel soyi ustida hashar yoʼli bilan qurilgan yaroqsiz holatga kelib qolgan koʼprik oʼrniga 1,5 x 1,5 galeriyali oʼtish ishini amalga oshirish va 60 metr qismini mustahkamlash va 2-uchastkadagi 5-ta xoʼjalikni sel suvlaridan muhofaza qilish uchun mazkur sel soyining 80 - metr qissmini mustahkamlash</t>
  </si>
  <si>
    <t>Yakkabog' tumani Ishkent MFY Ishkent qishlogʼi hududidan oʼtgan Tirnadaryo daryosi oqimi boʼylab chap qismida joylashgan Shoʼrtan qildirgʼochi bolalar sogʼlomlashtirish lagerini sel suvlaridan muhofaza qilish maqsadida daryoning 700 metr qismi oʼzanini rostlash, qirgʼoqlarni mustahkamlash (xarsang tosh terish orqali)</t>
  </si>
  <si>
    <t>Yakkabog' tumani Sharsharbogʼot MFY Sharsharbogʼot qishlogʼi hududidagi 11 ta xoʼjalikni sel suvlaridan muhofaza qilish maqsadida qishloq hududidan oʼtgan sel soyini 650 - metr qismini betonlash</t>
  </si>
  <si>
    <t>Yakkabog' tumani Qoʼshchinor MFY Аlakuylak qishlogʼi hududidan oqib Qizilsuv daryosi oqimi boʼylab chap tomonida joylashgan 5 ta xoʼjalikni sel suvlaridan muhofaza qildish maqsadida daryoning chap qirgʼogʼi 260 metr qismini mustahkamlash</t>
  </si>
  <si>
    <t>Chiroqchi tumani Davtosh MFY Galabek qishlogʼi hududigi 37 ta xoʼjalik va 55-sonli maktabga xavf solib kelayotgan sel arigʼini 1500 metr uzunlikdagi qismini betonlash va rekonstruksiya qilish</t>
  </si>
  <si>
    <t>Chiroqchi tumani Chambil MFY Chambil qishlogʼi 12 ta xoʼjalikni sel suvlaridan muhofaza qilish uchun 570 metr uzunlikdagi sel arigʼini betonlash</t>
  </si>
  <si>
    <t xml:space="preserve">Chiroqchi tumani Bolsuvar MFY, Bolsuvar qishlogʼi hududidan oʼtgan Tanxoz daryo daryosi oqimi boʼylab chap tomonidagi 5 - ta xoʼjalikni sel suvlaridan muhofaza qilish boʼyicha yaroqsiz holatga kelib qolgan koʼprikni qoldiqlaridan tozalash va daryo oʼzanida perepad qurish va daryoning oʼng va chap qirgʼoqlarini mustahkamlash </t>
  </si>
  <si>
    <t>Qamashi tumani Kattaoʼra MFY Kon qishlogʼi hududidan oʼtgan Kattaoʼra daryo daryosi qirgʼoq boʼyidagi 55-sonli maktabni sel suvlaridan muhofaza qilish uchun daryoning 420-metr qismini mustahkamlash</t>
  </si>
  <si>
    <t>Qamashi tumani Qizilqishloq MFY Tegirmonqul hududidan oʼtgan Langar daryo daryosi qirgʼoq boʼyida yashovchi 8 ta xoʼjalikni sel suvlari dan muhofaza qilish uchun daryoning 137-metr qismini mustahkamlash</t>
  </si>
  <si>
    <t>Qamashi tumani Changak MFY Changak qishlogʼi hududidan oʼtgan Langar daryo daryosi qirgʼoq boʼyida yashovchi 10-ta xoʼjalikni sel suvlaridan muhofaza qilish uchun daryoning 155-metr qismini mustahkamlash</t>
  </si>
  <si>
    <t>Qamashi tumani Changak MFY Qorakoʼz qishlogʼi hududidan oʼtgan Langar daryo daryosi qirgʼoq boʼyida yashovchi 10- ta xoʼjalikni sel suvlaridan muhofaza qilish uchun daryoning 165 - metr qismini mustahkamlash</t>
  </si>
  <si>
    <t>Dehqonobod MFY Chorguzar koʼchasidan oʼtgan Kichik oʼra daryosi oqimi boʼylab chap qirgʼogʼida joylashgan 5–ta xoʼjalikni sel suvlaridan muhofaza qilish uchun 120-metr qismini muhfoza qilish</t>
  </si>
  <si>
    <t>Dehqonobod tumani Chaygul-2 qishlogʼi hududidagi 5 - ta xoʼjalikni sel suvlaridan muhofaza qilish uchun Kichik oʼradaryo daryosining 150 metr qismini mustahkamlash, oʼzanini rostlash</t>
  </si>
  <si>
    <t>Dehqonobod tumani Chaygul-1 qishlogʼi hududidagi 3-ta xoʼjalikni sel suvlaridan muhofaza qilish uchun Kichik oʼra daryosining 130-metr qismini mustahkamlash, oʼzanini rostlash</t>
  </si>
  <si>
    <t>Qirgʼoq boʼyi va boshqa himoya inshootlari qurish, rekonstruktsiya qilish</t>
  </si>
  <si>
    <t>302461138</t>
  </si>
  <si>
    <t>"MUKAMMAL NEFT INVEST" MAS'ULIYATI CHEKLANGAN JAMIYAT</t>
  </si>
  <si>
    <t>объект</t>
  </si>
  <si>
    <t>Қашқадарё вилояти Касби тумани кўп тармоқли ихтисослаштирилган мактабгача таълим ташкилотини реконструкция қилиш (мавжуд объектни мослаштириш)</t>
  </si>
  <si>
    <t>300233872</t>
  </si>
  <si>
    <t>Voha Mashali MCHJ</t>
  </si>
  <si>
    <t>Қашқадарё вилояти Китоб тумани ҳудудий ижтимоий хизматлар маркази биносини реконструкция қилиш (собиқ болалар уйи биносини ижтимоий хизматлар марказига мослаштириш)</t>
  </si>
  <si>
    <t>Ijtimoiy himoya obektlari</t>
  </si>
  <si>
    <t>305516215</t>
  </si>
  <si>
    <t>SAMARIDDIN BUILDING" MCHJ</t>
  </si>
  <si>
    <t>Kasbi tumanidagi 7-sonli oilaviy poliklinika binosini mukammal taʼmirlash</t>
  </si>
  <si>
    <t>305915794</t>
  </si>
  <si>
    <t>Billur-versal-Qurilish servis-LTD    MCHJ</t>
  </si>
  <si>
    <t>Gʼuzor tumanidagi 45-oilaviy poliklinikasining "Qushtepa" filiali binosini mukammal taʼmirlash</t>
  </si>
  <si>
    <t>204006133</t>
  </si>
  <si>
    <t>AGROMEXTA'MIRCHI MCHJ</t>
  </si>
  <si>
    <t>Gʼuzor tumani "Qorkoʼmdi" oilaviy shifokorlik punkti "Аvgʼonbogʼ" filiali binosini rekonstruktsiya qilish</t>
  </si>
  <si>
    <t>Dur   MCHJ</t>
  </si>
  <si>
    <t xml:space="preserve">Yakkabogʼ tumanidagi 72-sonli oilaviy poliklinika binosini rekonstruktsiya qilish </t>
  </si>
  <si>
    <t>309283314</t>
  </si>
  <si>
    <t>Gold-Sard-Story MCHJ</t>
  </si>
  <si>
    <t>Шаҳрисабз тумани тиббиёт бирлашмасига қарашли  Марказий шифохонанинг Оммоғон филиалини реконструкция қилиш (мавжуд бино ўринига 20 ўринли бино қуриш)</t>
  </si>
  <si>
    <t>304305770</t>
  </si>
  <si>
    <t>Nasaf Fayz Invest MCHJ</t>
  </si>
  <si>
    <t xml:space="preserve">Koʼkdala tumani "А.Yassaviy" MFYdagi oilaviy shifokorlik punkti binosini rekonstruktsiya qilish </t>
  </si>
  <si>
    <t>301608775</t>
  </si>
  <si>
    <t>"KITOB TARAQQIYOT QURILISH IXTISOSLASHTIRILGAN MAXSUS TA'MIRLASH QURILISH KORXONASI" XK</t>
  </si>
  <si>
    <t>Kitob tumanidagi 5-son oilaviy poliklinika binosini rekonstruktsiya qilish</t>
  </si>
  <si>
    <t>302655568</t>
  </si>
  <si>
    <t>UNVERSAL ELISTA MCHJ</t>
  </si>
  <si>
    <t xml:space="preserve">Kitob tumani "Tupchoq" MFYdagi oilaviy shifokorlik punkti binosini rekonstruktsiya qilish </t>
  </si>
  <si>
    <t>302747681</t>
  </si>
  <si>
    <t>MAMATOV SALOXIDDIN XK</t>
  </si>
  <si>
    <t xml:space="preserve">Koson tumani tibbiyot birlashmasiga qarashli 19-son oilaviy poliklinikasining "Beshquton" filiali binosini rekonstruktsiya qilish </t>
  </si>
  <si>
    <t>Qamashi tuman tibbiyot birlashmasiga qarashli yuqumli kasalliklar shifoxonasini rekonstruktsiya qilish</t>
  </si>
  <si>
    <t>Shaxrisabz tumani "Xitoy" MFY Xitoy qishlog'idagi  tibbiyot punkti binosini rekonstruktsiya qilish</t>
  </si>
  <si>
    <t>"ZAFARBEK BUNYODKOR QURILISH" XUSUSIY KORXONA</t>
  </si>
  <si>
    <t xml:space="preserve">Chiroqchi tumani markaziy shifoxonasining kanalizattsiya tizimini rekonstruktsiya qilish </t>
  </si>
  <si>
    <t>Qarshi shaxar sanitariya epidimiologiya osoyishtalik va jamoat salomatligi boʼlimi binosini rekonstruktsiya qilish</t>
  </si>
  <si>
    <t>301356691</t>
  </si>
  <si>
    <t>"RIVOJ KAPITAL IXTISOSLASHTIRILGAN QURILISH TA`MIRLASH" XK</t>
  </si>
  <si>
    <t>Kasbi tuman "Kasbi" MFYdagi oilaviy shifokorlik punkti binosini rekonstruktsiya qilish</t>
  </si>
  <si>
    <t>Тендир</t>
  </si>
  <si>
    <t>Dehqonobod tuman tibbiyot birlashmasi markaziy shifoxonasini kompleks yangidan qurish</t>
  </si>
  <si>
    <t>Yangi qurilish</t>
  </si>
  <si>
    <t>SOG'LIQNI SAQLSH OB'EKTLARI</t>
  </si>
  <si>
    <t>200711154</t>
  </si>
  <si>
    <t>"BUYUK TURON CHINOR" XK</t>
  </si>
  <si>
    <t>Yakkabogʼ tumani "Qushchinor" MFYdagi 18-son MTT binosini mukammal taʼmirlash</t>
  </si>
  <si>
    <t>305013003</t>
  </si>
  <si>
    <t>TRAST-STORY XK</t>
  </si>
  <si>
    <t>Muborak tumani "Tong" MFYdagi 5-son MTT binosini binosini mukammal taʼmirlash</t>
  </si>
  <si>
    <t>Mirishkor tumani "Shodlik" MFYdagi 9-son MTT binosini mukammal taʼmirlash</t>
  </si>
  <si>
    <t>301198489</t>
  </si>
  <si>
    <t>Fillig Food XK</t>
  </si>
  <si>
    <t>Qarshi shahridagi "Gungon" MFYdagi 34-son MTTni mukammal taʼmirlash</t>
  </si>
  <si>
    <t>Mukammal taʼmirlash</t>
  </si>
  <si>
    <t>"MAMATOV SALOXIDDIN" XK</t>
  </si>
  <si>
    <t>Shahrisabz tumani "Sarchashma" MFYdagi 37-son MTT binosini rekonstruktsiya qilish</t>
  </si>
  <si>
    <t>304353619</t>
  </si>
  <si>
    <t>JANUB SANOAT SERVIS MCHJ</t>
  </si>
  <si>
    <t>Qamashi tumani "Chim" MFYdagi 18-son MTT binosini rekonstruktsiya qilish</t>
  </si>
  <si>
    <t>204130416</t>
  </si>
  <si>
    <t xml:space="preserve">Islihotchi qurilish XK </t>
  </si>
  <si>
    <t xml:space="preserve">Kasbi tumani "Yangi Maymanoq" MFYdagi 25-son MTT binosini rekonstruktsiya qilish </t>
  </si>
  <si>
    <t>306029163</t>
  </si>
  <si>
    <t>ALFA NUR TAMIR MCHJ</t>
  </si>
  <si>
    <t>Koson tumani "Sherbek" MFYdagi 33-son MTTni rekonstruktsiya qilish</t>
  </si>
  <si>
    <t>302608506</t>
  </si>
  <si>
    <t>KESH GRAND STROY MCHJ</t>
  </si>
  <si>
    <t>Kitob tumani "Boʼston " MFYdagi 12-son MTTni rekonstruktsiya qilish</t>
  </si>
  <si>
    <t>203467162</t>
  </si>
  <si>
    <t>Саьдулла бобо ХК</t>
  </si>
  <si>
    <t>Shahrisabz shahar "Ziyokor" 16-son MTTni rekonstruktsiya qilish</t>
  </si>
  <si>
    <t>302359405</t>
  </si>
  <si>
    <t>Abdulla Akramovich XK</t>
  </si>
  <si>
    <t>Shahrisabz shahridagi "Yangi hayot" MFYdagi 1-son MTTni rekonstruktsiya qilish</t>
  </si>
  <si>
    <t>302166424</t>
  </si>
  <si>
    <t>QARSHI KAPITAL QURILISH MCHJ</t>
  </si>
  <si>
    <t>Qarshi shahridagi "Komilon" MFYdagi 6-son MTTni rekonstruktsiya qilish</t>
  </si>
  <si>
    <t>204149160</t>
  </si>
  <si>
    <t>Hisor Qurilish MCH</t>
  </si>
  <si>
    <t>Yakkabogʼ tumani "Tatar" MFY hududida yangi MTT qurish</t>
  </si>
  <si>
    <t>Chiroqchi tumani "Mirzatoʼp" MFY hududida yangi MTT qurish</t>
  </si>
  <si>
    <t>MAKTABGACHA TA'LIM MUASSASALARI</t>
  </si>
  <si>
    <t>302903868</t>
  </si>
  <si>
    <t>ISTIQLOL QURILISH TA'MIRLASH LOYIHALASH MCHJ</t>
  </si>
  <si>
    <t xml:space="preserve">Ғузор тумани "Жонбулоқ" МФЙдаги 30-сон мактабни мукаммал таъмирлаш(320 ўринли ўқув бинони мукаммал таъмирлаш </t>
  </si>
  <si>
    <t>300808890</t>
  </si>
  <si>
    <t>"ALIBEK FAYZ LYUKS" MCHJ</t>
  </si>
  <si>
    <t xml:space="preserve">Gʼuzor tumani "Mehnatobod" MFY 5-son maktabni mukammal taʼmirlash </t>
  </si>
  <si>
    <t>Қамаши тумани "Зафар" МФЙдаги 7-сон мактабни мукаммал таъмирлаш</t>
  </si>
  <si>
    <t>Muborak tumani "Sariq" MFYdagi 21-son maktabni rekonstruktsiya qilish</t>
  </si>
  <si>
    <t>201764998</t>
  </si>
  <si>
    <t>XO`JALIK HISOBIDAGI TA`MIRLASH XK</t>
  </si>
  <si>
    <t>Касби тумани "Қатағон" МФЙдаги 28-сон мактабни мукаммал таъмирлаш(624 ўринли ўқув бинони мукаммал таъмирлаш)</t>
  </si>
  <si>
    <t>203671162</t>
  </si>
  <si>
    <t>Китоб тумани "Сохибкор" МФЙдаги 11-сон мактабни реконструкция қилиш(қўшимча 420 ўринли ўқув бино қуриш)</t>
  </si>
  <si>
    <t>206610687</t>
  </si>
  <si>
    <t>Grant-Ellada MCHJ</t>
  </si>
  <si>
    <t>Косон тумани "Нартибаланд" МФЙдаги 9-сон мактабни реконструкция қилиш(қўшимча 540 ўринли ўқув бино қуриш)</t>
  </si>
  <si>
    <t>Yakkabogʼ tumani "Shar-sharbogʼot" MFYdagi 41-son maktabni rekonstruktsiya qilish</t>
  </si>
  <si>
    <t>Qarshi tumani "Xoniyon" MFYdagi 7-son maktabni rekonstruktsiya qilish</t>
  </si>
  <si>
    <t>Koson tumani "Аrabxona" MFYdagi 4-son maktabni rekonstruktsiya qilish</t>
  </si>
  <si>
    <t>203517051</t>
  </si>
  <si>
    <t>KTK Qurilish  Ta'mirlash XK</t>
  </si>
  <si>
    <t>12х24</t>
  </si>
  <si>
    <t xml:space="preserve">Косон тумани "Гала" МФЙдаги 30-сон мактабни реконструкция қилиш (қўшимча 120 ўринли ўқув бино қуриш ва 12х24 ўлчамдаги спорт зал қуриш) </t>
  </si>
  <si>
    <t>301237193</t>
  </si>
  <si>
    <t>OLTIN NISHONA XK</t>
  </si>
  <si>
    <t>Ғузор туманидаги 62-сон мактабни реконструкция қилиш(мавжуд 160 ўринли бинони мукаммал таъмирлаш ва 12х24 ўлчамдаги спорт зал қуриш)</t>
  </si>
  <si>
    <t>307815009</t>
  </si>
  <si>
    <t>Mirza Polvon Qurilish 2020 MCHJ</t>
  </si>
  <si>
    <t>Yakkabogʼ tumani "Tatar" MFYdagi 68-son maktabni rekonstruktsiya qilish</t>
  </si>
  <si>
    <t>203840174</t>
  </si>
  <si>
    <t>SOHIBQIRON ASR" XUSUSIY KORXONA</t>
  </si>
  <si>
    <t>Yakkabogʼ tumani "Oʼrta" MFYdagi 55-son maktabni rekonstruktsiya qilish</t>
  </si>
  <si>
    <t>306583569</t>
  </si>
  <si>
    <t>Xalilbek Me'mor MCHJ</t>
  </si>
  <si>
    <t>Chiroqchi tuman "Boʼronjuz" MFYdagi 16-son maktabni rekonstruktsiya qilish</t>
  </si>
  <si>
    <t>203954087</t>
  </si>
  <si>
    <t>PARDOZCHI-MUHANDIS XK</t>
  </si>
  <si>
    <t>Chiroqchi tuman "Dursun" MFYdagi 17-son maktabni rekonstruktsiya qilish</t>
  </si>
  <si>
    <t>"OLIM O'G'LI JASUR" XK</t>
  </si>
  <si>
    <t xml:space="preserve">Chiroqchi tumani "Istiqlol" MFYdagi 10-son maktabni rekonstruktsiya qilish </t>
  </si>
  <si>
    <t>"KTK QURILISH TA'MIRLASH" XK</t>
  </si>
  <si>
    <t xml:space="preserve">Nishon tumani "Koʼksoy" MFYdagi 47-son maktabni rekonstruktsiya qilish </t>
  </si>
  <si>
    <t>SAXOVAT OLIY NUR MCHJ</t>
  </si>
  <si>
    <t>Qamashi tumani "Mayda" MFYdagi 69-son maktabni rekonstruktsiya qilish</t>
  </si>
  <si>
    <t>GRANT-ELLADA MCHJ</t>
  </si>
  <si>
    <t>Qamashi tumani "Sohibkor " MFYdagi 32-son maktabni rekonstruktsiya qilish</t>
  </si>
  <si>
    <t>303717077</t>
  </si>
  <si>
    <t>OZOD DIYOR BINOKORI XK</t>
  </si>
  <si>
    <t>Koʼkdala tuman "Koʼkdala" MFYdagi 98-sonli maktabni rekonstruktsiya qilish</t>
  </si>
  <si>
    <t>301820309</t>
  </si>
  <si>
    <t>"SUXROBBEK-SAVDO LYUKS" MCHJ</t>
  </si>
  <si>
    <t>Koʼkdala tumani "Suvlik" MFYdagi 77-sonli maktabni rekonstruktsiya qilish</t>
  </si>
  <si>
    <t>302890965</t>
  </si>
  <si>
    <t>ZAFARBEK BUNYODKOR QURILISH XK</t>
  </si>
  <si>
    <t>Koʼkdala tumani "Bunyodkor" MFYdagi 27-sonli maktabni rekonstruktsiya qilish</t>
  </si>
  <si>
    <t>"PARDOZCHI-MUHANDIS" XK</t>
  </si>
  <si>
    <t>Koʼkdala tumani "Soyboʼyi" MFYdagi 11-sonli maktabni rekonstruktsiya qilish</t>
  </si>
  <si>
    <t>Yakkabogʼ tumani "Madaniyat" qishlogʼidagi 51-son maktabni rekonstruktsiya qilish</t>
  </si>
  <si>
    <t>305743242</t>
  </si>
  <si>
    <t>"NUR KAMOL MEGO INVEST" MCHJ</t>
  </si>
  <si>
    <t>Kitob tumani "Makrid" MFYdagi 75-son maktabni rekonstruktsiya qilish</t>
  </si>
  <si>
    <t>Kasbi tumani "Mushqoqi" MFYdagi 53-son maktabni rekonstruktsiya qilish</t>
  </si>
  <si>
    <t>301356591</t>
  </si>
  <si>
    <t>Kasbi tumani "Paxtakor" MFYdagi 44-son maktabni rekonstruktsiya qilish</t>
  </si>
  <si>
    <t>"ISLOXATCHI QURILISH" XK</t>
  </si>
  <si>
    <t>Kasbi tuman "Maymanoq" MFYdagi 4-son maktab filialini rekonstruktsiya qilish</t>
  </si>
  <si>
    <t>302454121</t>
  </si>
  <si>
    <t>"ASL KAFOLAT BETON BUYUMLARI" MCHJ</t>
  </si>
  <si>
    <t xml:space="preserve">Dehqonobod tumani "Yangi Oʼzbekiston" MFYdagi 97-son maktabni rekonstruktsiya qilish </t>
  </si>
  <si>
    <t>306 217 366</t>
  </si>
  <si>
    <t xml:space="preserve">"KARSHI CITY MEGO INVEST" MAS`ULIYATI CHEKLANGAN JAMIYAT
</t>
  </si>
  <si>
    <t>Dehqonobod tumani "Oqtosh" MFYda 42-son maktabni rekonstruktsiya qilish</t>
  </si>
  <si>
    <t>Қашқадарё вилоят ҳокимлигининг "Ягона буюртмачи хизмати" инжиниринг компанияси</t>
  </si>
  <si>
    <t>"JAHONGIR INJINERING" MCHJ</t>
  </si>
  <si>
    <t xml:space="preserve">Dehqonobod tumani "Chilgaz" MFYdagi 90-son maktabni rekonstruktsiya qilish </t>
  </si>
  <si>
    <t>"ASL KAFOLAT BETON BUYUMLARI" MAS'ULIYATI CHEKLANGAN JAMIYAT</t>
  </si>
  <si>
    <t>Dehqonobod tumani "Oqrabot" MFYdagi 7-son maktab filial binosini rekonstruktsiya qilish</t>
  </si>
  <si>
    <t>300848043</t>
  </si>
  <si>
    <t>SANJAR KAPITAL QURILISH XK</t>
  </si>
  <si>
    <t xml:space="preserve">Gʼuzor tumani "Chaqar" MFYdagi 17-son maktabni rekonstruktsiya qilish </t>
  </si>
  <si>
    <t xml:space="preserve">Shahrisabz shahar "Maʼrifat" MFYdagi 6-son maktabni rekonstruktsiya qilish </t>
  </si>
  <si>
    <t>330/ 12x24</t>
  </si>
  <si>
    <t>Shaxrisabz tumani "Xazara" MFYdagi "Yuqori Xazara" qishlogʼida hududida yangi umumtaʼlim maktabi qurish</t>
  </si>
  <si>
    <t>Mirishkor tumani "Istiqlol" MFY hududida yangi umumtaʼlim maktabi qurish</t>
  </si>
  <si>
    <t>"XO`JALIK HISOBIDAGI TA`MIRLASH" XK</t>
  </si>
  <si>
    <t xml:space="preserve">Muborak tumani "Boʼston" MFY "Sayid" qishlogʼi hududida yangi umumtaʼlim maktabi qurish </t>
  </si>
  <si>
    <t>Kompaniya boʻyicha jami:</t>
  </si>
  <si>
    <t>Корхона СТИРи</t>
  </si>
  <si>
    <t>Пудратчи номи</t>
  </si>
  <si>
    <t>шундан ўзлаштирилган маблағлар (мллн сўм)</t>
  </si>
  <si>
    <t>Лойиҳани амалга ошириш қиймати (мллн сўм)</t>
  </si>
  <si>
    <t>Пудратчи тўғрисида маълумотлар</t>
  </si>
  <si>
    <t>Лойиҳани амалга ошириш даври</t>
  </si>
  <si>
    <t>Лойиҳа қуввати</t>
  </si>
  <si>
    <t>Лойиҳанинг номланиши</t>
  </si>
  <si>
    <t xml:space="preserve">Буюртмачи </t>
  </si>
  <si>
    <t>Т/р</t>
  </si>
  <si>
    <t>МАЪЛУМОТЛАР</t>
  </si>
  <si>
    <t>2026-йилнинг 2-чорагида Қашқадарё вилояти ЯБХ инжиниринг компанияси капитал қўйилмалар ҳисобидан амалга оширилаётган лойиҳаларнинг ижроси тўғрисидаги</t>
  </si>
  <si>
    <t xml:space="preserve">2-ИЛОВА </t>
  </si>
  <si>
    <t xml:space="preserve">Бюджет жараёнининг очиқлигини таъминлаш мақсадида расмий веб-сайтларда маълумотларни жойлаштириш тартиби тўғрисидаги низомга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</si>
</sst>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_-;\-* #,##0.00\ _₽_-;_-* &quot;-&quot;??\ _₽_-;_-@_-"/>
    <numFmt numFmtId="165" formatCode="_-* #,##0.0\ _₽_-;\-* #,##0.0\ _₽_-;_-* &quot;-&quot;??\ _₽_-;_-@_-"/>
    <numFmt numFmtId="166" formatCode="_-* #,##0.0\ _₽_-;\-* #,##0.0\ _₽_-;_-* &quot;-&quot;?\ _₽_-;_-@_-"/>
    <numFmt numFmtId="167" formatCode="#,##0.0"/>
    <numFmt numFmtId="168" formatCode="#,##0;[Red]#,##0"/>
    <numFmt numFmtId="169" formatCode="_-* #,##0.00_р_._-;\-* #,##0.00_р_._-;_-* &quot;-&quot;??_р_._-;_-@_-"/>
    <numFmt numFmtId="170" formatCode="_-* #,##0.000_р_._-;\-* #,##0.000_р_._-;_-* &quot;-&quot;??_р_._-;_-@_-"/>
    <numFmt numFmtId="171" formatCode="_-* #,##0.000\ _₽_-;\-* #,##0.000\ _₽_-;_-* &quot;-&quot;???\ _₽_-;_-@_-"/>
    <numFmt numFmtId="172" formatCode="0.000"/>
  </numFmts>
  <fonts count="22" x14ac:knownFonts="1">
    <font>
      <sz val="11"/>
      <color theme="1"/>
      <name val="Calibri"/>
      <family val="2"/>
      <charset val="204"/>
      <scheme val="minor"/>
    </font>
    <font>
      <sz val="11"/>
      <color theme="1"/>
      <name val="Calibri"/>
      <family val="2"/>
      <charset val="204"/>
      <scheme val="minor"/>
    </font>
    <font>
      <sz val="10"/>
      <name val="Arial Cyr"/>
      <charset val="204"/>
    </font>
    <font>
      <sz val="13"/>
      <name val="Arial Cyr"/>
      <charset val="204"/>
    </font>
    <font>
      <sz val="10"/>
      <name val="Arial"/>
      <family val="2"/>
      <charset val="204"/>
    </font>
    <font>
      <sz val="13"/>
      <name val="Arial"/>
      <family val="2"/>
      <charset val="204"/>
    </font>
    <font>
      <sz val="11"/>
      <color theme="1"/>
      <name val="Calibri"/>
      <family val="2"/>
      <scheme val="minor"/>
    </font>
    <font>
      <sz val="13"/>
      <color theme="1"/>
      <name val="Times New Roman"/>
      <family val="1"/>
      <charset val="204"/>
    </font>
    <font>
      <sz val="13"/>
      <name val="Times New Roman"/>
      <family val="1"/>
      <charset val="204"/>
    </font>
    <font>
      <sz val="13"/>
      <color theme="1"/>
      <name val="Calibri"/>
      <family val="2"/>
      <charset val="204"/>
      <scheme val="minor"/>
    </font>
    <font>
      <sz val="13"/>
      <color theme="1"/>
      <name val="Arial"/>
      <family val="2"/>
      <charset val="204"/>
    </font>
    <font>
      <sz val="13"/>
      <color indexed="8"/>
      <name val="Times New Roman"/>
      <family val="1"/>
      <charset val="204"/>
    </font>
    <font>
      <sz val="13"/>
      <name val="Calibri"/>
      <family val="2"/>
      <charset val="204"/>
      <scheme val="minor"/>
    </font>
    <font>
      <sz val="12"/>
      <name val="Arial Cyr"/>
      <charset val="204"/>
    </font>
    <font>
      <sz val="13"/>
      <color theme="1"/>
      <name val="Arial Cyr"/>
      <charset val="204"/>
    </font>
    <font>
      <sz val="14"/>
      <name val="Times New Roman"/>
      <family val="1"/>
      <charset val="204"/>
    </font>
    <font>
      <b/>
      <sz val="12"/>
      <color theme="1"/>
      <name val="Times New Roman"/>
      <family val="1"/>
      <charset val="204"/>
    </font>
    <font>
      <b/>
      <sz val="12"/>
      <color rgb="FF000000"/>
      <name val="Times New Roman"/>
      <family val="1"/>
      <charset val="204"/>
    </font>
    <font>
      <sz val="12"/>
      <color rgb="FF000080"/>
      <name val="Times New Roman"/>
      <family val="1"/>
      <charset val="204"/>
    </font>
    <font>
      <b/>
      <sz val="12"/>
      <color rgb="FF000080"/>
      <name val="Times New Roman"/>
      <family val="1"/>
      <charset val="204"/>
    </font>
    <font>
      <sz val="11"/>
      <color rgb="FF000080"/>
      <name val="Times New Roman"/>
      <family val="1"/>
      <charset val="204"/>
    </font>
    <font>
      <b/>
      <sz val="14"/>
      <color theme="1"/>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FFFFFF"/>
        <bgColor indexed="64"/>
      </patternFill>
    </fill>
    <fill>
      <patternFill patternType="solid">
        <fgColor theme="5"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s>
  <cellStyleXfs count="12">
    <xf numFmtId="0" fontId="0" fillId="0" borderId="0"/>
    <xf numFmtId="0" fontId="2" fillId="0" borderId="0"/>
    <xf numFmtId="0" fontId="4" fillId="0" borderId="0"/>
    <xf numFmtId="164" fontId="6" fillId="0" borderId="0" applyFont="0" applyFill="0" applyBorder="0" applyAlignment="0" applyProtection="0"/>
    <xf numFmtId="0" fontId="6" fillId="0" borderId="0"/>
    <xf numFmtId="0" fontId="2" fillId="0" borderId="0"/>
    <xf numFmtId="0" fontId="2" fillId="0" borderId="0"/>
    <xf numFmtId="0" fontId="2" fillId="0" borderId="0"/>
    <xf numFmtId="0" fontId="1" fillId="0" borderId="0"/>
    <xf numFmtId="0" fontId="2" fillId="0" borderId="0"/>
    <xf numFmtId="169" fontId="2" fillId="0" borderId="0" applyFont="0" applyFill="0" applyBorder="0" applyAlignment="0" applyProtection="0"/>
    <xf numFmtId="0" fontId="2" fillId="0" borderId="0"/>
  </cellStyleXfs>
  <cellXfs count="101">
    <xf numFmtId="0" fontId="0" fillId="0" borderId="0" xfId="0"/>
    <xf numFmtId="0" fontId="2" fillId="2" borderId="0" xfId="1" applyFill="1"/>
    <xf numFmtId="0" fontId="3" fillId="2" borderId="0" xfId="1" applyFont="1" applyFill="1"/>
    <xf numFmtId="0" fontId="3" fillId="2" borderId="1" xfId="1" applyFont="1" applyFill="1" applyBorder="1"/>
    <xf numFmtId="4" fontId="5" fillId="0" borderId="1" xfId="2" applyNumberFormat="1" applyFont="1" applyBorder="1" applyAlignment="1">
      <alignment horizontal="center" vertical="center"/>
    </xf>
    <xf numFmtId="165" fontId="7" fillId="0" borderId="1" xfId="3" applyNumberFormat="1" applyFont="1" applyBorder="1" applyAlignment="1">
      <alignment horizontal="center" vertical="center" wrapText="1"/>
    </xf>
    <xf numFmtId="165" fontId="7" fillId="0" borderId="2" xfId="3" applyNumberFormat="1" applyFont="1" applyBorder="1" applyAlignment="1">
      <alignment horizontal="center" vertical="center" wrapText="1"/>
    </xf>
    <xf numFmtId="0" fontId="7" fillId="2" borderId="1" xfId="1" applyFont="1" applyFill="1" applyBorder="1" applyAlignment="1">
      <alignment horizontal="center" vertical="center" wrapText="1"/>
    </xf>
    <xf numFmtId="0" fontId="5" fillId="0" borderId="1" xfId="2" applyFont="1" applyBorder="1" applyAlignment="1">
      <alignment horizontal="center" vertical="center"/>
    </xf>
    <xf numFmtId="0" fontId="7" fillId="0" borderId="1" xfId="4" applyFont="1" applyBorder="1" applyAlignment="1">
      <alignment horizontal="left" vertical="center" wrapText="1" indent="1"/>
    </xf>
    <xf numFmtId="0" fontId="5" fillId="0" borderId="1" xfId="2" applyFont="1" applyBorder="1"/>
    <xf numFmtId="166" fontId="5" fillId="3" borderId="1" xfId="2" applyNumberFormat="1" applyFont="1" applyFill="1" applyBorder="1"/>
    <xf numFmtId="49" fontId="5" fillId="3" borderId="1" xfId="2" applyNumberFormat="1" applyFont="1" applyFill="1" applyBorder="1"/>
    <xf numFmtId="49" fontId="8" fillId="3" borderId="1" xfId="5" applyNumberFormat="1" applyFont="1" applyFill="1" applyBorder="1" applyAlignment="1">
      <alignment horizontal="center" vertical="center" wrapText="1"/>
    </xf>
    <xf numFmtId="49" fontId="5" fillId="0" borderId="1" xfId="2" applyNumberFormat="1" applyFont="1" applyBorder="1"/>
    <xf numFmtId="4" fontId="5" fillId="0" borderId="1" xfId="2" applyNumberFormat="1" applyFont="1" applyBorder="1"/>
    <xf numFmtId="49" fontId="9" fillId="0" borderId="1" xfId="4" applyNumberFormat="1" applyFont="1" applyBorder="1" applyAlignment="1">
      <alignment horizontal="center" vertical="center" wrapText="1"/>
    </xf>
    <xf numFmtId="166" fontId="5" fillId="4" borderId="1" xfId="2" applyNumberFormat="1" applyFont="1" applyFill="1" applyBorder="1"/>
    <xf numFmtId="49" fontId="5" fillId="4" borderId="1" xfId="2" applyNumberFormat="1" applyFont="1" applyFill="1" applyBorder="1"/>
    <xf numFmtId="49" fontId="8" fillId="4" borderId="1" xfId="5" applyNumberFormat="1" applyFont="1" applyFill="1" applyBorder="1" applyAlignment="1">
      <alignment horizontal="center" vertical="center" wrapText="1"/>
    </xf>
    <xf numFmtId="0" fontId="7" fillId="2" borderId="1" xfId="4" applyFont="1" applyFill="1" applyBorder="1" applyAlignment="1">
      <alignment horizontal="left" vertical="center" wrapText="1" indent="1"/>
    </xf>
    <xf numFmtId="165" fontId="8" fillId="5" borderId="1" xfId="6" applyNumberFormat="1" applyFont="1" applyFill="1" applyBorder="1" applyAlignment="1">
      <alignment horizontal="center" vertical="center" wrapText="1"/>
    </xf>
    <xf numFmtId="0" fontId="8" fillId="5" borderId="1" xfId="6" applyFont="1" applyFill="1" applyBorder="1" applyAlignment="1">
      <alignment horizontal="center" vertical="center" wrapText="1"/>
    </xf>
    <xf numFmtId="166" fontId="8" fillId="5" borderId="1" xfId="6" applyNumberFormat="1" applyFont="1" applyFill="1" applyBorder="1" applyAlignment="1">
      <alignment horizontal="center" vertical="center" wrapText="1"/>
    </xf>
    <xf numFmtId="166" fontId="8" fillId="4" borderId="1" xfId="5" applyNumberFormat="1" applyFont="1" applyFill="1" applyBorder="1" applyAlignment="1">
      <alignment horizontal="center" vertical="center" wrapText="1"/>
    </xf>
    <xf numFmtId="166" fontId="8" fillId="3" borderId="1" xfId="5" applyNumberFormat="1" applyFont="1" applyFill="1" applyBorder="1" applyAlignment="1">
      <alignment horizontal="center" vertical="center" wrapText="1"/>
    </xf>
    <xf numFmtId="4" fontId="5" fillId="0" borderId="3" xfId="2" applyNumberFormat="1" applyFont="1" applyBorder="1"/>
    <xf numFmtId="0" fontId="9" fillId="0" borderId="1" xfId="4" applyFont="1" applyBorder="1" applyAlignment="1">
      <alignment horizontal="left" vertical="center" wrapText="1"/>
    </xf>
    <xf numFmtId="0" fontId="5" fillId="0" borderId="3" xfId="2" applyFont="1" applyBorder="1"/>
    <xf numFmtId="165" fontId="8" fillId="6" borderId="1" xfId="6" applyNumberFormat="1" applyFont="1" applyFill="1" applyBorder="1" applyAlignment="1">
      <alignment horizontal="center" vertical="center" wrapText="1"/>
    </xf>
    <xf numFmtId="49" fontId="5" fillId="6" borderId="1" xfId="2" applyNumberFormat="1" applyFont="1" applyFill="1" applyBorder="1"/>
    <xf numFmtId="0" fontId="8" fillId="6" borderId="1" xfId="6" applyFont="1" applyFill="1" applyBorder="1" applyAlignment="1">
      <alignment horizontal="center" vertical="center" wrapText="1"/>
    </xf>
    <xf numFmtId="0" fontId="5" fillId="3" borderId="1" xfId="2" applyFont="1" applyFill="1" applyBorder="1" applyAlignment="1">
      <alignment horizontal="center" vertical="center"/>
    </xf>
    <xf numFmtId="0" fontId="5" fillId="3" borderId="1" xfId="2" applyFont="1" applyFill="1" applyBorder="1"/>
    <xf numFmtId="167" fontId="8" fillId="0" borderId="1" xfId="4" applyNumberFormat="1" applyFont="1" applyBorder="1" applyAlignment="1">
      <alignment horizontal="center" vertical="center" wrapText="1"/>
    </xf>
    <xf numFmtId="0" fontId="8" fillId="2" borderId="1" xfId="7" applyFont="1" applyFill="1" applyBorder="1" applyAlignment="1">
      <alignment horizontal="center" vertical="center" wrapText="1"/>
    </xf>
    <xf numFmtId="0" fontId="10" fillId="2" borderId="1" xfId="2" applyFont="1" applyFill="1" applyBorder="1"/>
    <xf numFmtId="0" fontId="8" fillId="3" borderId="1" xfId="5" applyFont="1" applyFill="1" applyBorder="1" applyAlignment="1">
      <alignment horizontal="center" vertical="center" wrapText="1"/>
    </xf>
    <xf numFmtId="0" fontId="7" fillId="7" borderId="1" xfId="4" applyFont="1" applyFill="1" applyBorder="1" applyAlignment="1">
      <alignment horizontal="center" vertical="center" wrapText="1"/>
    </xf>
    <xf numFmtId="0" fontId="8" fillId="3" borderId="1" xfId="8" applyFont="1" applyFill="1" applyBorder="1" applyAlignment="1">
      <alignment horizontal="center" vertical="center" wrapText="1"/>
    </xf>
    <xf numFmtId="0" fontId="11" fillId="5" borderId="1" xfId="8" applyFont="1" applyFill="1" applyBorder="1" applyAlignment="1">
      <alignment horizontal="center" vertical="center" wrapText="1"/>
    </xf>
    <xf numFmtId="0" fontId="8" fillId="5" borderId="1" xfId="8" applyFont="1" applyFill="1" applyBorder="1" applyAlignment="1">
      <alignment horizontal="center" vertical="center" wrapText="1"/>
    </xf>
    <xf numFmtId="0" fontId="8" fillId="5" borderId="1" xfId="7" applyFont="1" applyFill="1" applyBorder="1" applyAlignment="1">
      <alignment horizontal="center" vertical="center" wrapText="1"/>
    </xf>
    <xf numFmtId="3" fontId="8" fillId="0" borderId="1" xfId="9" applyNumberFormat="1" applyFont="1" applyBorder="1" applyAlignment="1">
      <alignment horizontal="center" vertical="center" wrapText="1"/>
    </xf>
    <xf numFmtId="2" fontId="5" fillId="0" borderId="1" xfId="2" applyNumberFormat="1" applyFont="1" applyBorder="1" applyAlignment="1">
      <alignment horizontal="center" vertical="center" wrapText="1"/>
    </xf>
    <xf numFmtId="0" fontId="12" fillId="2" borderId="1" xfId="4" applyFont="1" applyFill="1" applyBorder="1" applyAlignment="1">
      <alignment horizontal="left" vertical="center" wrapText="1"/>
    </xf>
    <xf numFmtId="3" fontId="8" fillId="0" borderId="1" xfId="7" applyNumberFormat="1" applyFont="1" applyBorder="1" applyAlignment="1">
      <alignment horizontal="center" vertical="center" wrapText="1"/>
    </xf>
    <xf numFmtId="168" fontId="8" fillId="0" borderId="1" xfId="9" applyNumberFormat="1" applyFont="1" applyBorder="1" applyAlignment="1">
      <alignment horizontal="center" vertical="center"/>
    </xf>
    <xf numFmtId="0" fontId="3" fillId="2" borderId="2" xfId="1" applyFont="1" applyFill="1" applyBorder="1"/>
    <xf numFmtId="170" fontId="7" fillId="2" borderId="1" xfId="10" applyNumberFormat="1" applyFont="1" applyFill="1" applyBorder="1" applyAlignment="1">
      <alignment horizontal="center" vertical="center" wrapText="1"/>
    </xf>
    <xf numFmtId="0" fontId="3" fillId="2" borderId="4" xfId="1" applyFont="1" applyFill="1" applyBorder="1" applyAlignment="1">
      <alignment horizontal="center"/>
    </xf>
    <xf numFmtId="0" fontId="3" fillId="2" borderId="5" xfId="1" applyFont="1" applyFill="1" applyBorder="1" applyAlignment="1">
      <alignment horizontal="center"/>
    </xf>
    <xf numFmtId="0" fontId="3" fillId="2" borderId="6" xfId="1" applyFont="1" applyFill="1" applyBorder="1" applyAlignment="1">
      <alignment horizontal="center"/>
    </xf>
    <xf numFmtId="171" fontId="13" fillId="2" borderId="0" xfId="1" applyNumberFormat="1" applyFont="1" applyFill="1" applyAlignment="1">
      <alignment horizontal="center" vertical="center" wrapText="1"/>
    </xf>
    <xf numFmtId="0" fontId="7" fillId="2" borderId="5" xfId="1" applyFont="1" applyFill="1" applyBorder="1" applyAlignment="1">
      <alignment horizontal="center" vertical="center" wrapText="1"/>
    </xf>
    <xf numFmtId="3" fontId="8" fillId="0" borderId="1" xfId="9" applyNumberFormat="1" applyFont="1" applyBorder="1" applyAlignment="1">
      <alignment horizontal="center" vertical="center"/>
    </xf>
    <xf numFmtId="0" fontId="7" fillId="2" borderId="5" xfId="1" applyFont="1" applyFill="1" applyBorder="1" applyAlignment="1">
      <alignment horizontal="center" vertical="center" wrapText="1"/>
    </xf>
    <xf numFmtId="0" fontId="9" fillId="2" borderId="1" xfId="4" applyFont="1" applyFill="1" applyBorder="1" applyAlignment="1">
      <alignment horizontal="left" vertical="center" wrapText="1"/>
    </xf>
    <xf numFmtId="4" fontId="8" fillId="5" borderId="1" xfId="8" applyNumberFormat="1" applyFont="1" applyFill="1" applyBorder="1" applyAlignment="1">
      <alignment horizontal="center" vertical="center" wrapText="1"/>
    </xf>
    <xf numFmtId="49" fontId="5" fillId="0" borderId="1" xfId="2" applyNumberFormat="1" applyFont="1" applyBorder="1" applyAlignment="1">
      <alignment wrapText="1"/>
    </xf>
    <xf numFmtId="170" fontId="3" fillId="2" borderId="1" xfId="1" applyNumberFormat="1" applyFont="1" applyFill="1" applyBorder="1"/>
    <xf numFmtId="0" fontId="7" fillId="2" borderId="7" xfId="1" applyFont="1" applyFill="1" applyBorder="1" applyAlignment="1">
      <alignment horizontal="center" vertical="center" wrapText="1"/>
    </xf>
    <xf numFmtId="170" fontId="14" fillId="2" borderId="1" xfId="1" applyNumberFormat="1" applyFont="1" applyFill="1" applyBorder="1"/>
    <xf numFmtId="172" fontId="8" fillId="0" borderId="1" xfId="5" applyNumberFormat="1" applyFont="1" applyBorder="1" applyAlignment="1">
      <alignment vertical="center" wrapText="1"/>
    </xf>
    <xf numFmtId="49" fontId="8" fillId="0" borderId="1" xfId="5" applyNumberFormat="1" applyFont="1" applyBorder="1" applyAlignment="1">
      <alignment vertical="center" wrapText="1"/>
    </xf>
    <xf numFmtId="165" fontId="8" fillId="0" borderId="1" xfId="2" applyNumberFormat="1" applyFont="1" applyBorder="1" applyAlignment="1">
      <alignment horizontal="center" vertical="center" wrapText="1"/>
    </xf>
    <xf numFmtId="49" fontId="8" fillId="0" borderId="1" xfId="3" applyNumberFormat="1" applyFont="1" applyBorder="1" applyAlignment="1">
      <alignment horizontal="center" vertical="center" wrapText="1"/>
    </xf>
    <xf numFmtId="0" fontId="2" fillId="2" borderId="0" xfId="1" applyFill="1" applyAlignment="1">
      <alignment horizontal="center" vertical="center" wrapText="1"/>
    </xf>
    <xf numFmtId="0" fontId="13" fillId="2" borderId="0" xfId="1" applyFont="1" applyFill="1" applyAlignment="1">
      <alignment horizontal="center" vertical="center" wrapText="1"/>
    </xf>
    <xf numFmtId="170" fontId="7" fillId="2" borderId="3" xfId="1" applyNumberFormat="1" applyFont="1" applyFill="1" applyBorder="1" applyAlignment="1">
      <alignment horizontal="center" vertical="center" wrapText="1"/>
    </xf>
    <xf numFmtId="165" fontId="15" fillId="0" borderId="1" xfId="2" applyNumberFormat="1" applyFont="1" applyBorder="1" applyAlignment="1">
      <alignment horizontal="center" vertical="center" wrapText="1"/>
    </xf>
    <xf numFmtId="166" fontId="13" fillId="2" borderId="0" xfId="1" applyNumberFormat="1" applyFont="1" applyFill="1" applyAlignment="1">
      <alignment horizontal="center" vertical="center" wrapText="1"/>
    </xf>
    <xf numFmtId="169" fontId="7" fillId="2" borderId="1" xfId="10"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8" xfId="1" applyFont="1" applyFill="1" applyBorder="1" applyAlignment="1">
      <alignment horizontal="center" vertical="center" wrapText="1"/>
    </xf>
    <xf numFmtId="171" fontId="11" fillId="5" borderId="1" xfId="8" applyNumberFormat="1" applyFont="1" applyFill="1" applyBorder="1" applyAlignment="1">
      <alignment horizontal="center" vertical="center" wrapText="1"/>
    </xf>
    <xf numFmtId="171" fontId="7" fillId="5" borderId="2" xfId="8" applyNumberFormat="1" applyFont="1" applyFill="1" applyBorder="1" applyAlignment="1">
      <alignment horizontal="center" vertical="center" wrapText="1"/>
    </xf>
    <xf numFmtId="0" fontId="7" fillId="2" borderId="1" xfId="4" applyFont="1" applyFill="1" applyBorder="1" applyAlignment="1">
      <alignment horizontal="center" vertical="center" wrapText="1"/>
    </xf>
    <xf numFmtId="166" fontId="11" fillId="5" borderId="1" xfId="8" applyNumberFormat="1" applyFont="1" applyFill="1" applyBorder="1" applyAlignment="1">
      <alignment horizontal="center" vertical="center" wrapText="1"/>
    </xf>
    <xf numFmtId="166" fontId="11" fillId="5" borderId="2" xfId="8" applyNumberFormat="1" applyFont="1" applyFill="1" applyBorder="1" applyAlignment="1">
      <alignment horizontal="center" vertical="center" wrapText="1"/>
    </xf>
    <xf numFmtId="171" fontId="8" fillId="3" borderId="1" xfId="5" applyNumberFormat="1" applyFont="1" applyFill="1" applyBorder="1" applyAlignment="1">
      <alignment horizontal="center" vertical="center" wrapText="1"/>
    </xf>
    <xf numFmtId="49" fontId="8" fillId="3" borderId="1" xfId="3" applyNumberFormat="1" applyFont="1" applyFill="1" applyBorder="1" applyAlignment="1">
      <alignment horizontal="center" vertical="center" wrapText="1"/>
    </xf>
    <xf numFmtId="171" fontId="8" fillId="3" borderId="2" xfId="5" applyNumberFormat="1" applyFont="1" applyFill="1" applyBorder="1" applyAlignment="1">
      <alignment horizontal="center" vertical="center" wrapText="1"/>
    </xf>
    <xf numFmtId="172" fontId="8" fillId="3" borderId="1" xfId="5" applyNumberFormat="1" applyFont="1" applyFill="1" applyBorder="1" applyAlignment="1">
      <alignment horizontal="center" vertical="center" wrapText="1"/>
    </xf>
    <xf numFmtId="172" fontId="8" fillId="8" borderId="0" xfId="11" applyNumberFormat="1" applyFont="1" applyFill="1" applyAlignment="1">
      <alignment horizontal="center" vertical="center" wrapText="1"/>
    </xf>
    <xf numFmtId="172" fontId="8" fillId="8" borderId="1" xfId="5" applyNumberFormat="1" applyFont="1" applyFill="1" applyBorder="1" applyAlignment="1">
      <alignment horizontal="center" vertical="center" wrapText="1"/>
    </xf>
    <xf numFmtId="49" fontId="8" fillId="8" borderId="1" xfId="5" applyNumberFormat="1" applyFont="1" applyFill="1" applyBorder="1" applyAlignment="1">
      <alignment horizontal="center" vertical="center" wrapText="1"/>
    </xf>
    <xf numFmtId="0" fontId="8" fillId="8" borderId="1" xfId="5" applyFont="1" applyFill="1" applyBorder="1" applyAlignment="1">
      <alignment horizontal="center" vertical="center" wrapText="1"/>
    </xf>
    <xf numFmtId="0" fontId="16" fillId="2" borderId="1" xfId="1" applyFont="1" applyFill="1" applyBorder="1" applyAlignment="1">
      <alignment horizontal="center" vertical="center" wrapText="1"/>
    </xf>
    <xf numFmtId="0" fontId="17" fillId="2" borderId="1" xfId="1" applyFont="1" applyFill="1" applyBorder="1" applyAlignment="1">
      <alignment horizontal="center" vertical="center" wrapText="1"/>
    </xf>
    <xf numFmtId="0" fontId="17" fillId="2" borderId="1" xfId="1" applyFont="1" applyFill="1" applyBorder="1" applyAlignment="1">
      <alignment horizontal="center" vertical="center" wrapText="1"/>
    </xf>
    <xf numFmtId="0" fontId="18" fillId="2" borderId="0" xfId="1" applyFont="1" applyFill="1" applyAlignment="1">
      <alignment horizontal="center" vertical="center" wrapText="1"/>
    </xf>
    <xf numFmtId="0" fontId="19" fillId="2" borderId="0" xfId="1" applyFont="1" applyFill="1" applyAlignment="1">
      <alignment horizontal="center" vertical="center" wrapText="1"/>
    </xf>
    <xf numFmtId="0" fontId="6" fillId="0" borderId="0" xfId="4"/>
    <xf numFmtId="0" fontId="6" fillId="2" borderId="0" xfId="4" applyFill="1" applyAlignment="1">
      <alignment horizontal="center" vertical="center" wrapText="1"/>
    </xf>
    <xf numFmtId="0" fontId="20" fillId="2" borderId="9" xfId="4" applyFont="1" applyFill="1" applyBorder="1" applyAlignment="1">
      <alignment horizontal="center" vertical="center" wrapText="1"/>
    </xf>
    <xf numFmtId="0" fontId="20" fillId="2" borderId="0" xfId="4" applyFont="1" applyFill="1" applyAlignment="1">
      <alignment horizontal="center" vertical="center" wrapText="1"/>
    </xf>
    <xf numFmtId="0" fontId="20" fillId="2" borderId="5" xfId="4" applyFont="1" applyFill="1" applyBorder="1" applyAlignment="1">
      <alignment horizontal="center" vertical="center" wrapText="1"/>
    </xf>
    <xf numFmtId="0" fontId="21" fillId="2" borderId="10" xfId="4" applyFont="1" applyFill="1" applyBorder="1" applyAlignment="1">
      <alignment horizontal="center" vertical="center" wrapText="1"/>
    </xf>
    <xf numFmtId="0" fontId="21" fillId="2" borderId="11" xfId="4" applyFont="1" applyFill="1" applyBorder="1" applyAlignment="1">
      <alignment horizontal="center" vertical="center" wrapText="1"/>
    </xf>
    <xf numFmtId="0" fontId="21" fillId="2" borderId="6" xfId="4" applyFont="1" applyFill="1" applyBorder="1" applyAlignment="1">
      <alignment horizontal="center" vertical="center" wrapText="1"/>
    </xf>
  </cellXfs>
  <cellStyles count="12">
    <cellStyle name="Обычный" xfId="0" builtinId="0"/>
    <cellStyle name="Обычный 2" xfId="1" xr:uid="{8773F754-1FC6-48B4-8EC8-4ED19DF60F7B}"/>
    <cellStyle name="Обычный 2 2" xfId="6" xr:uid="{1A1E29B8-3C27-4E5A-91BA-1602AD968C58}"/>
    <cellStyle name="Обычный 2 2 2" xfId="8" xr:uid="{5AA8E264-F36D-4327-9470-DA6F574A71B5}"/>
    <cellStyle name="Обычный 2 2 3 2" xfId="2" xr:uid="{0D9BC7E7-F384-4BB7-9B1D-5291D9EFF062}"/>
    <cellStyle name="Обычный 3" xfId="4" xr:uid="{336D0183-3BD0-44B8-B2F7-C9545BF3ADEB}"/>
    <cellStyle name="Обычный 5 2" xfId="7" xr:uid="{1F0D157A-F51F-4262-B842-4D5789E6D064}"/>
    <cellStyle name="Обычный_Карши Давлат Университети укув корпусини реконструкция килиш" xfId="5" xr:uid="{3C6B211A-A2C1-40BB-8B4E-1B7F653D4143}"/>
    <cellStyle name="Обычный_Манзилий дастур 2012 й" xfId="11" xr:uid="{8666FCF4-6BAC-4C13-AE68-4DD7FD36FA1F}"/>
    <cellStyle name="Обычный_табл.№1.10" xfId="9" xr:uid="{5810E722-9854-4F13-9E9F-CB796185F290}"/>
    <cellStyle name="Финансовый 2" xfId="3" xr:uid="{4CDD2C84-C43E-4213-8D04-58ABEB9AD564}"/>
    <cellStyle name="Финансовый 2 2" xfId="10" xr:uid="{7AE791D1-4FA8-4E71-A288-6925016F6F78}"/>
  </cellStyles>
  <dxfs count="24">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6907F-3A36-437A-A259-5323693A5C9C}">
  <dimension ref="A1:M139"/>
  <sheetViews>
    <sheetView tabSelected="1" view="pageBreakPreview" zoomScale="70" zoomScaleNormal="70" zoomScaleSheetLayoutView="70" workbookViewId="0">
      <selection activeCell="F16" sqref="F16"/>
    </sheetView>
  </sheetViews>
  <sheetFormatPr defaultColWidth="9.140625" defaultRowHeight="12.75" x14ac:dyDescent="0.2"/>
  <cols>
    <col min="1" max="1" width="11.5703125" style="1" customWidth="1"/>
    <col min="2" max="2" width="26.28515625" style="1" customWidth="1"/>
    <col min="3" max="3" width="59" style="1" customWidth="1"/>
    <col min="4" max="4" width="15.5703125" style="1" customWidth="1"/>
    <col min="5" max="5" width="12.42578125" style="1" customWidth="1"/>
    <col min="6" max="6" width="24.85546875" style="1" customWidth="1"/>
    <col min="7" max="7" width="15.140625" style="1" customWidth="1"/>
    <col min="8" max="8" width="21.140625" style="1" customWidth="1"/>
    <col min="9" max="9" width="24.140625" style="1" customWidth="1"/>
    <col min="10" max="10" width="21.7109375" style="1" customWidth="1"/>
    <col min="11" max="11" width="15.5703125" style="1" bestFit="1" customWidth="1"/>
    <col min="12" max="256" width="9.140625" style="1"/>
    <col min="257" max="257" width="5.28515625" style="1" bestFit="1" customWidth="1"/>
    <col min="258" max="258" width="26.28515625" style="1" customWidth="1"/>
    <col min="259" max="259" width="50.42578125" style="1" customWidth="1"/>
    <col min="260" max="260" width="15.5703125" style="1" customWidth="1"/>
    <col min="261" max="261" width="12.42578125" style="1" customWidth="1"/>
    <col min="262" max="262" width="24.85546875" style="1" customWidth="1"/>
    <col min="263" max="263" width="15.140625" style="1" customWidth="1"/>
    <col min="264" max="264" width="21.140625" style="1" customWidth="1"/>
    <col min="265" max="265" width="21.42578125" style="1" customWidth="1"/>
    <col min="266" max="266" width="16.85546875" style="1" customWidth="1"/>
    <col min="267" max="267" width="15.5703125" style="1" bestFit="1" customWidth="1"/>
    <col min="268" max="512" width="9.140625" style="1"/>
    <col min="513" max="513" width="5.28515625" style="1" bestFit="1" customWidth="1"/>
    <col min="514" max="514" width="26.28515625" style="1" customWidth="1"/>
    <col min="515" max="515" width="50.42578125" style="1" customWidth="1"/>
    <col min="516" max="516" width="15.5703125" style="1" customWidth="1"/>
    <col min="517" max="517" width="12.42578125" style="1" customWidth="1"/>
    <col min="518" max="518" width="24.85546875" style="1" customWidth="1"/>
    <col min="519" max="519" width="15.140625" style="1" customWidth="1"/>
    <col min="520" max="520" width="21.140625" style="1" customWidth="1"/>
    <col min="521" max="521" width="21.42578125" style="1" customWidth="1"/>
    <col min="522" max="522" width="16.85546875" style="1" customWidth="1"/>
    <col min="523" max="523" width="15.5703125" style="1" bestFit="1" customWidth="1"/>
    <col min="524" max="768" width="9.140625" style="1"/>
    <col min="769" max="769" width="5.28515625" style="1" bestFit="1" customWidth="1"/>
    <col min="770" max="770" width="26.28515625" style="1" customWidth="1"/>
    <col min="771" max="771" width="50.42578125" style="1" customWidth="1"/>
    <col min="772" max="772" width="15.5703125" style="1" customWidth="1"/>
    <col min="773" max="773" width="12.42578125" style="1" customWidth="1"/>
    <col min="774" max="774" width="24.85546875" style="1" customWidth="1"/>
    <col min="775" max="775" width="15.140625" style="1" customWidth="1"/>
    <col min="776" max="776" width="21.140625" style="1" customWidth="1"/>
    <col min="777" max="777" width="21.42578125" style="1" customWidth="1"/>
    <col min="778" max="778" width="16.85546875" style="1" customWidth="1"/>
    <col min="779" max="779" width="15.5703125" style="1" bestFit="1" customWidth="1"/>
    <col min="780" max="1024" width="9.140625" style="1"/>
    <col min="1025" max="1025" width="5.28515625" style="1" bestFit="1" customWidth="1"/>
    <col min="1026" max="1026" width="26.28515625" style="1" customWidth="1"/>
    <col min="1027" max="1027" width="50.42578125" style="1" customWidth="1"/>
    <col min="1028" max="1028" width="15.5703125" style="1" customWidth="1"/>
    <col min="1029" max="1029" width="12.42578125" style="1" customWidth="1"/>
    <col min="1030" max="1030" width="24.85546875" style="1" customWidth="1"/>
    <col min="1031" max="1031" width="15.140625" style="1" customWidth="1"/>
    <col min="1032" max="1032" width="21.140625" style="1" customWidth="1"/>
    <col min="1033" max="1033" width="21.42578125" style="1" customWidth="1"/>
    <col min="1034" max="1034" width="16.85546875" style="1" customWidth="1"/>
    <col min="1035" max="1035" width="15.5703125" style="1" bestFit="1" customWidth="1"/>
    <col min="1036" max="1280" width="9.140625" style="1"/>
    <col min="1281" max="1281" width="5.28515625" style="1" bestFit="1" customWidth="1"/>
    <col min="1282" max="1282" width="26.28515625" style="1" customWidth="1"/>
    <col min="1283" max="1283" width="50.42578125" style="1" customWidth="1"/>
    <col min="1284" max="1284" width="15.5703125" style="1" customWidth="1"/>
    <col min="1285" max="1285" width="12.42578125" style="1" customWidth="1"/>
    <col min="1286" max="1286" width="24.85546875" style="1" customWidth="1"/>
    <col min="1287" max="1287" width="15.140625" style="1" customWidth="1"/>
    <col min="1288" max="1288" width="21.140625" style="1" customWidth="1"/>
    <col min="1289" max="1289" width="21.42578125" style="1" customWidth="1"/>
    <col min="1290" max="1290" width="16.85546875" style="1" customWidth="1"/>
    <col min="1291" max="1291" width="15.5703125" style="1" bestFit="1" customWidth="1"/>
    <col min="1292" max="1536" width="9.140625" style="1"/>
    <col min="1537" max="1537" width="5.28515625" style="1" bestFit="1" customWidth="1"/>
    <col min="1538" max="1538" width="26.28515625" style="1" customWidth="1"/>
    <col min="1539" max="1539" width="50.42578125" style="1" customWidth="1"/>
    <col min="1540" max="1540" width="15.5703125" style="1" customWidth="1"/>
    <col min="1541" max="1541" width="12.42578125" style="1" customWidth="1"/>
    <col min="1542" max="1542" width="24.85546875" style="1" customWidth="1"/>
    <col min="1543" max="1543" width="15.140625" style="1" customWidth="1"/>
    <col min="1544" max="1544" width="21.140625" style="1" customWidth="1"/>
    <col min="1545" max="1545" width="21.42578125" style="1" customWidth="1"/>
    <col min="1546" max="1546" width="16.85546875" style="1" customWidth="1"/>
    <col min="1547" max="1547" width="15.5703125" style="1" bestFit="1" customWidth="1"/>
    <col min="1548" max="1792" width="9.140625" style="1"/>
    <col min="1793" max="1793" width="5.28515625" style="1" bestFit="1" customWidth="1"/>
    <col min="1794" max="1794" width="26.28515625" style="1" customWidth="1"/>
    <col min="1795" max="1795" width="50.42578125" style="1" customWidth="1"/>
    <col min="1796" max="1796" width="15.5703125" style="1" customWidth="1"/>
    <col min="1797" max="1797" width="12.42578125" style="1" customWidth="1"/>
    <col min="1798" max="1798" width="24.85546875" style="1" customWidth="1"/>
    <col min="1799" max="1799" width="15.140625" style="1" customWidth="1"/>
    <col min="1800" max="1800" width="21.140625" style="1" customWidth="1"/>
    <col min="1801" max="1801" width="21.42578125" style="1" customWidth="1"/>
    <col min="1802" max="1802" width="16.85546875" style="1" customWidth="1"/>
    <col min="1803" max="1803" width="15.5703125" style="1" bestFit="1" customWidth="1"/>
    <col min="1804" max="2048" width="9.140625" style="1"/>
    <col min="2049" max="2049" width="5.28515625" style="1" bestFit="1" customWidth="1"/>
    <col min="2050" max="2050" width="26.28515625" style="1" customWidth="1"/>
    <col min="2051" max="2051" width="50.42578125" style="1" customWidth="1"/>
    <col min="2052" max="2052" width="15.5703125" style="1" customWidth="1"/>
    <col min="2053" max="2053" width="12.42578125" style="1" customWidth="1"/>
    <col min="2054" max="2054" width="24.85546875" style="1" customWidth="1"/>
    <col min="2055" max="2055" width="15.140625" style="1" customWidth="1"/>
    <col min="2056" max="2056" width="21.140625" style="1" customWidth="1"/>
    <col min="2057" max="2057" width="21.42578125" style="1" customWidth="1"/>
    <col min="2058" max="2058" width="16.85546875" style="1" customWidth="1"/>
    <col min="2059" max="2059" width="15.5703125" style="1" bestFit="1" customWidth="1"/>
    <col min="2060" max="2304" width="9.140625" style="1"/>
    <col min="2305" max="2305" width="5.28515625" style="1" bestFit="1" customWidth="1"/>
    <col min="2306" max="2306" width="26.28515625" style="1" customWidth="1"/>
    <col min="2307" max="2307" width="50.42578125" style="1" customWidth="1"/>
    <col min="2308" max="2308" width="15.5703125" style="1" customWidth="1"/>
    <col min="2309" max="2309" width="12.42578125" style="1" customWidth="1"/>
    <col min="2310" max="2310" width="24.85546875" style="1" customWidth="1"/>
    <col min="2311" max="2311" width="15.140625" style="1" customWidth="1"/>
    <col min="2312" max="2312" width="21.140625" style="1" customWidth="1"/>
    <col min="2313" max="2313" width="21.42578125" style="1" customWidth="1"/>
    <col min="2314" max="2314" width="16.85546875" style="1" customWidth="1"/>
    <col min="2315" max="2315" width="15.5703125" style="1" bestFit="1" customWidth="1"/>
    <col min="2316" max="2560" width="9.140625" style="1"/>
    <col min="2561" max="2561" width="5.28515625" style="1" bestFit="1" customWidth="1"/>
    <col min="2562" max="2562" width="26.28515625" style="1" customWidth="1"/>
    <col min="2563" max="2563" width="50.42578125" style="1" customWidth="1"/>
    <col min="2564" max="2564" width="15.5703125" style="1" customWidth="1"/>
    <col min="2565" max="2565" width="12.42578125" style="1" customWidth="1"/>
    <col min="2566" max="2566" width="24.85546875" style="1" customWidth="1"/>
    <col min="2567" max="2567" width="15.140625" style="1" customWidth="1"/>
    <col min="2568" max="2568" width="21.140625" style="1" customWidth="1"/>
    <col min="2569" max="2569" width="21.42578125" style="1" customWidth="1"/>
    <col min="2570" max="2570" width="16.85546875" style="1" customWidth="1"/>
    <col min="2571" max="2571" width="15.5703125" style="1" bestFit="1" customWidth="1"/>
    <col min="2572" max="2816" width="9.140625" style="1"/>
    <col min="2817" max="2817" width="5.28515625" style="1" bestFit="1" customWidth="1"/>
    <col min="2818" max="2818" width="26.28515625" style="1" customWidth="1"/>
    <col min="2819" max="2819" width="50.42578125" style="1" customWidth="1"/>
    <col min="2820" max="2820" width="15.5703125" style="1" customWidth="1"/>
    <col min="2821" max="2821" width="12.42578125" style="1" customWidth="1"/>
    <col min="2822" max="2822" width="24.85546875" style="1" customWidth="1"/>
    <col min="2823" max="2823" width="15.140625" style="1" customWidth="1"/>
    <col min="2824" max="2824" width="21.140625" style="1" customWidth="1"/>
    <col min="2825" max="2825" width="21.42578125" style="1" customWidth="1"/>
    <col min="2826" max="2826" width="16.85546875" style="1" customWidth="1"/>
    <col min="2827" max="2827" width="15.5703125" style="1" bestFit="1" customWidth="1"/>
    <col min="2828" max="3072" width="9.140625" style="1"/>
    <col min="3073" max="3073" width="5.28515625" style="1" bestFit="1" customWidth="1"/>
    <col min="3074" max="3074" width="26.28515625" style="1" customWidth="1"/>
    <col min="3075" max="3075" width="50.42578125" style="1" customWidth="1"/>
    <col min="3076" max="3076" width="15.5703125" style="1" customWidth="1"/>
    <col min="3077" max="3077" width="12.42578125" style="1" customWidth="1"/>
    <col min="3078" max="3078" width="24.85546875" style="1" customWidth="1"/>
    <col min="3079" max="3079" width="15.140625" style="1" customWidth="1"/>
    <col min="3080" max="3080" width="21.140625" style="1" customWidth="1"/>
    <col min="3081" max="3081" width="21.42578125" style="1" customWidth="1"/>
    <col min="3082" max="3082" width="16.85546875" style="1" customWidth="1"/>
    <col min="3083" max="3083" width="15.5703125" style="1" bestFit="1" customWidth="1"/>
    <col min="3084" max="3328" width="9.140625" style="1"/>
    <col min="3329" max="3329" width="5.28515625" style="1" bestFit="1" customWidth="1"/>
    <col min="3330" max="3330" width="26.28515625" style="1" customWidth="1"/>
    <col min="3331" max="3331" width="50.42578125" style="1" customWidth="1"/>
    <col min="3332" max="3332" width="15.5703125" style="1" customWidth="1"/>
    <col min="3333" max="3333" width="12.42578125" style="1" customWidth="1"/>
    <col min="3334" max="3334" width="24.85546875" style="1" customWidth="1"/>
    <col min="3335" max="3335" width="15.140625" style="1" customWidth="1"/>
    <col min="3336" max="3336" width="21.140625" style="1" customWidth="1"/>
    <col min="3337" max="3337" width="21.42578125" style="1" customWidth="1"/>
    <col min="3338" max="3338" width="16.85546875" style="1" customWidth="1"/>
    <col min="3339" max="3339" width="15.5703125" style="1" bestFit="1" customWidth="1"/>
    <col min="3340" max="3584" width="9.140625" style="1"/>
    <col min="3585" max="3585" width="5.28515625" style="1" bestFit="1" customWidth="1"/>
    <col min="3586" max="3586" width="26.28515625" style="1" customWidth="1"/>
    <col min="3587" max="3587" width="50.42578125" style="1" customWidth="1"/>
    <col min="3588" max="3588" width="15.5703125" style="1" customWidth="1"/>
    <col min="3589" max="3589" width="12.42578125" style="1" customWidth="1"/>
    <col min="3590" max="3590" width="24.85546875" style="1" customWidth="1"/>
    <col min="3591" max="3591" width="15.140625" style="1" customWidth="1"/>
    <col min="3592" max="3592" width="21.140625" style="1" customWidth="1"/>
    <col min="3593" max="3593" width="21.42578125" style="1" customWidth="1"/>
    <col min="3594" max="3594" width="16.85546875" style="1" customWidth="1"/>
    <col min="3595" max="3595" width="15.5703125" style="1" bestFit="1" customWidth="1"/>
    <col min="3596" max="3840" width="9.140625" style="1"/>
    <col min="3841" max="3841" width="5.28515625" style="1" bestFit="1" customWidth="1"/>
    <col min="3842" max="3842" width="26.28515625" style="1" customWidth="1"/>
    <col min="3843" max="3843" width="50.42578125" style="1" customWidth="1"/>
    <col min="3844" max="3844" width="15.5703125" style="1" customWidth="1"/>
    <col min="3845" max="3845" width="12.42578125" style="1" customWidth="1"/>
    <col min="3846" max="3846" width="24.85546875" style="1" customWidth="1"/>
    <col min="3847" max="3847" width="15.140625" style="1" customWidth="1"/>
    <col min="3848" max="3848" width="21.140625" style="1" customWidth="1"/>
    <col min="3849" max="3849" width="21.42578125" style="1" customWidth="1"/>
    <col min="3850" max="3850" width="16.85546875" style="1" customWidth="1"/>
    <col min="3851" max="3851" width="15.5703125" style="1" bestFit="1" customWidth="1"/>
    <col min="3852" max="4096" width="9.140625" style="1"/>
    <col min="4097" max="4097" width="5.28515625" style="1" bestFit="1" customWidth="1"/>
    <col min="4098" max="4098" width="26.28515625" style="1" customWidth="1"/>
    <col min="4099" max="4099" width="50.42578125" style="1" customWidth="1"/>
    <col min="4100" max="4100" width="15.5703125" style="1" customWidth="1"/>
    <col min="4101" max="4101" width="12.42578125" style="1" customWidth="1"/>
    <col min="4102" max="4102" width="24.85546875" style="1" customWidth="1"/>
    <col min="4103" max="4103" width="15.140625" style="1" customWidth="1"/>
    <col min="4104" max="4104" width="21.140625" style="1" customWidth="1"/>
    <col min="4105" max="4105" width="21.42578125" style="1" customWidth="1"/>
    <col min="4106" max="4106" width="16.85546875" style="1" customWidth="1"/>
    <col min="4107" max="4107" width="15.5703125" style="1" bestFit="1" customWidth="1"/>
    <col min="4108" max="4352" width="9.140625" style="1"/>
    <col min="4353" max="4353" width="5.28515625" style="1" bestFit="1" customWidth="1"/>
    <col min="4354" max="4354" width="26.28515625" style="1" customWidth="1"/>
    <col min="4355" max="4355" width="50.42578125" style="1" customWidth="1"/>
    <col min="4356" max="4356" width="15.5703125" style="1" customWidth="1"/>
    <col min="4357" max="4357" width="12.42578125" style="1" customWidth="1"/>
    <col min="4358" max="4358" width="24.85546875" style="1" customWidth="1"/>
    <col min="4359" max="4359" width="15.140625" style="1" customWidth="1"/>
    <col min="4360" max="4360" width="21.140625" style="1" customWidth="1"/>
    <col min="4361" max="4361" width="21.42578125" style="1" customWidth="1"/>
    <col min="4362" max="4362" width="16.85546875" style="1" customWidth="1"/>
    <col min="4363" max="4363" width="15.5703125" style="1" bestFit="1" customWidth="1"/>
    <col min="4364" max="4608" width="9.140625" style="1"/>
    <col min="4609" max="4609" width="5.28515625" style="1" bestFit="1" customWidth="1"/>
    <col min="4610" max="4610" width="26.28515625" style="1" customWidth="1"/>
    <col min="4611" max="4611" width="50.42578125" style="1" customWidth="1"/>
    <col min="4612" max="4612" width="15.5703125" style="1" customWidth="1"/>
    <col min="4613" max="4613" width="12.42578125" style="1" customWidth="1"/>
    <col min="4614" max="4614" width="24.85546875" style="1" customWidth="1"/>
    <col min="4615" max="4615" width="15.140625" style="1" customWidth="1"/>
    <col min="4616" max="4616" width="21.140625" style="1" customWidth="1"/>
    <col min="4617" max="4617" width="21.42578125" style="1" customWidth="1"/>
    <col min="4618" max="4618" width="16.85546875" style="1" customWidth="1"/>
    <col min="4619" max="4619" width="15.5703125" style="1" bestFit="1" customWidth="1"/>
    <col min="4620" max="4864" width="9.140625" style="1"/>
    <col min="4865" max="4865" width="5.28515625" style="1" bestFit="1" customWidth="1"/>
    <col min="4866" max="4866" width="26.28515625" style="1" customWidth="1"/>
    <col min="4867" max="4867" width="50.42578125" style="1" customWidth="1"/>
    <col min="4868" max="4868" width="15.5703125" style="1" customWidth="1"/>
    <col min="4869" max="4869" width="12.42578125" style="1" customWidth="1"/>
    <col min="4870" max="4870" width="24.85546875" style="1" customWidth="1"/>
    <col min="4871" max="4871" width="15.140625" style="1" customWidth="1"/>
    <col min="4872" max="4872" width="21.140625" style="1" customWidth="1"/>
    <col min="4873" max="4873" width="21.42578125" style="1" customWidth="1"/>
    <col min="4874" max="4874" width="16.85546875" style="1" customWidth="1"/>
    <col min="4875" max="4875" width="15.5703125" style="1" bestFit="1" customWidth="1"/>
    <col min="4876" max="5120" width="9.140625" style="1"/>
    <col min="5121" max="5121" width="5.28515625" style="1" bestFit="1" customWidth="1"/>
    <col min="5122" max="5122" width="26.28515625" style="1" customWidth="1"/>
    <col min="5123" max="5123" width="50.42578125" style="1" customWidth="1"/>
    <col min="5124" max="5124" width="15.5703125" style="1" customWidth="1"/>
    <col min="5125" max="5125" width="12.42578125" style="1" customWidth="1"/>
    <col min="5126" max="5126" width="24.85546875" style="1" customWidth="1"/>
    <col min="5127" max="5127" width="15.140625" style="1" customWidth="1"/>
    <col min="5128" max="5128" width="21.140625" style="1" customWidth="1"/>
    <col min="5129" max="5129" width="21.42578125" style="1" customWidth="1"/>
    <col min="5130" max="5130" width="16.85546875" style="1" customWidth="1"/>
    <col min="5131" max="5131" width="15.5703125" style="1" bestFit="1" customWidth="1"/>
    <col min="5132" max="5376" width="9.140625" style="1"/>
    <col min="5377" max="5377" width="5.28515625" style="1" bestFit="1" customWidth="1"/>
    <col min="5378" max="5378" width="26.28515625" style="1" customWidth="1"/>
    <col min="5379" max="5379" width="50.42578125" style="1" customWidth="1"/>
    <col min="5380" max="5380" width="15.5703125" style="1" customWidth="1"/>
    <col min="5381" max="5381" width="12.42578125" style="1" customWidth="1"/>
    <col min="5382" max="5382" width="24.85546875" style="1" customWidth="1"/>
    <col min="5383" max="5383" width="15.140625" style="1" customWidth="1"/>
    <col min="5384" max="5384" width="21.140625" style="1" customWidth="1"/>
    <col min="5385" max="5385" width="21.42578125" style="1" customWidth="1"/>
    <col min="5386" max="5386" width="16.85546875" style="1" customWidth="1"/>
    <col min="5387" max="5387" width="15.5703125" style="1" bestFit="1" customWidth="1"/>
    <col min="5388" max="5632" width="9.140625" style="1"/>
    <col min="5633" max="5633" width="5.28515625" style="1" bestFit="1" customWidth="1"/>
    <col min="5634" max="5634" width="26.28515625" style="1" customWidth="1"/>
    <col min="5635" max="5635" width="50.42578125" style="1" customWidth="1"/>
    <col min="5636" max="5636" width="15.5703125" style="1" customWidth="1"/>
    <col min="5637" max="5637" width="12.42578125" style="1" customWidth="1"/>
    <col min="5638" max="5638" width="24.85546875" style="1" customWidth="1"/>
    <col min="5639" max="5639" width="15.140625" style="1" customWidth="1"/>
    <col min="5640" max="5640" width="21.140625" style="1" customWidth="1"/>
    <col min="5641" max="5641" width="21.42578125" style="1" customWidth="1"/>
    <col min="5642" max="5642" width="16.85546875" style="1" customWidth="1"/>
    <col min="5643" max="5643" width="15.5703125" style="1" bestFit="1" customWidth="1"/>
    <col min="5644" max="5888" width="9.140625" style="1"/>
    <col min="5889" max="5889" width="5.28515625" style="1" bestFit="1" customWidth="1"/>
    <col min="5890" max="5890" width="26.28515625" style="1" customWidth="1"/>
    <col min="5891" max="5891" width="50.42578125" style="1" customWidth="1"/>
    <col min="5892" max="5892" width="15.5703125" style="1" customWidth="1"/>
    <col min="5893" max="5893" width="12.42578125" style="1" customWidth="1"/>
    <col min="5894" max="5894" width="24.85546875" style="1" customWidth="1"/>
    <col min="5895" max="5895" width="15.140625" style="1" customWidth="1"/>
    <col min="5896" max="5896" width="21.140625" style="1" customWidth="1"/>
    <col min="5897" max="5897" width="21.42578125" style="1" customWidth="1"/>
    <col min="5898" max="5898" width="16.85546875" style="1" customWidth="1"/>
    <col min="5899" max="5899" width="15.5703125" style="1" bestFit="1" customWidth="1"/>
    <col min="5900" max="6144" width="9.140625" style="1"/>
    <col min="6145" max="6145" width="5.28515625" style="1" bestFit="1" customWidth="1"/>
    <col min="6146" max="6146" width="26.28515625" style="1" customWidth="1"/>
    <col min="6147" max="6147" width="50.42578125" style="1" customWidth="1"/>
    <col min="6148" max="6148" width="15.5703125" style="1" customWidth="1"/>
    <col min="6149" max="6149" width="12.42578125" style="1" customWidth="1"/>
    <col min="6150" max="6150" width="24.85546875" style="1" customWidth="1"/>
    <col min="6151" max="6151" width="15.140625" style="1" customWidth="1"/>
    <col min="6152" max="6152" width="21.140625" style="1" customWidth="1"/>
    <col min="6153" max="6153" width="21.42578125" style="1" customWidth="1"/>
    <col min="6154" max="6154" width="16.85546875" style="1" customWidth="1"/>
    <col min="6155" max="6155" width="15.5703125" style="1" bestFit="1" customWidth="1"/>
    <col min="6156" max="6400" width="9.140625" style="1"/>
    <col min="6401" max="6401" width="5.28515625" style="1" bestFit="1" customWidth="1"/>
    <col min="6402" max="6402" width="26.28515625" style="1" customWidth="1"/>
    <col min="6403" max="6403" width="50.42578125" style="1" customWidth="1"/>
    <col min="6404" max="6404" width="15.5703125" style="1" customWidth="1"/>
    <col min="6405" max="6405" width="12.42578125" style="1" customWidth="1"/>
    <col min="6406" max="6406" width="24.85546875" style="1" customWidth="1"/>
    <col min="6407" max="6407" width="15.140625" style="1" customWidth="1"/>
    <col min="6408" max="6408" width="21.140625" style="1" customWidth="1"/>
    <col min="6409" max="6409" width="21.42578125" style="1" customWidth="1"/>
    <col min="6410" max="6410" width="16.85546875" style="1" customWidth="1"/>
    <col min="6411" max="6411" width="15.5703125" style="1" bestFit="1" customWidth="1"/>
    <col min="6412" max="6656" width="9.140625" style="1"/>
    <col min="6657" max="6657" width="5.28515625" style="1" bestFit="1" customWidth="1"/>
    <col min="6658" max="6658" width="26.28515625" style="1" customWidth="1"/>
    <col min="6659" max="6659" width="50.42578125" style="1" customWidth="1"/>
    <col min="6660" max="6660" width="15.5703125" style="1" customWidth="1"/>
    <col min="6661" max="6661" width="12.42578125" style="1" customWidth="1"/>
    <col min="6662" max="6662" width="24.85546875" style="1" customWidth="1"/>
    <col min="6663" max="6663" width="15.140625" style="1" customWidth="1"/>
    <col min="6664" max="6664" width="21.140625" style="1" customWidth="1"/>
    <col min="6665" max="6665" width="21.42578125" style="1" customWidth="1"/>
    <col min="6666" max="6666" width="16.85546875" style="1" customWidth="1"/>
    <col min="6667" max="6667" width="15.5703125" style="1" bestFit="1" customWidth="1"/>
    <col min="6668" max="6912" width="9.140625" style="1"/>
    <col min="6913" max="6913" width="5.28515625" style="1" bestFit="1" customWidth="1"/>
    <col min="6914" max="6914" width="26.28515625" style="1" customWidth="1"/>
    <col min="6915" max="6915" width="50.42578125" style="1" customWidth="1"/>
    <col min="6916" max="6916" width="15.5703125" style="1" customWidth="1"/>
    <col min="6917" max="6917" width="12.42578125" style="1" customWidth="1"/>
    <col min="6918" max="6918" width="24.85546875" style="1" customWidth="1"/>
    <col min="6919" max="6919" width="15.140625" style="1" customWidth="1"/>
    <col min="6920" max="6920" width="21.140625" style="1" customWidth="1"/>
    <col min="6921" max="6921" width="21.42578125" style="1" customWidth="1"/>
    <col min="6922" max="6922" width="16.85546875" style="1" customWidth="1"/>
    <col min="6923" max="6923" width="15.5703125" style="1" bestFit="1" customWidth="1"/>
    <col min="6924" max="7168" width="9.140625" style="1"/>
    <col min="7169" max="7169" width="5.28515625" style="1" bestFit="1" customWidth="1"/>
    <col min="7170" max="7170" width="26.28515625" style="1" customWidth="1"/>
    <col min="7171" max="7171" width="50.42578125" style="1" customWidth="1"/>
    <col min="7172" max="7172" width="15.5703125" style="1" customWidth="1"/>
    <col min="7173" max="7173" width="12.42578125" style="1" customWidth="1"/>
    <col min="7174" max="7174" width="24.85546875" style="1" customWidth="1"/>
    <col min="7175" max="7175" width="15.140625" style="1" customWidth="1"/>
    <col min="7176" max="7176" width="21.140625" style="1" customWidth="1"/>
    <col min="7177" max="7177" width="21.42578125" style="1" customWidth="1"/>
    <col min="7178" max="7178" width="16.85546875" style="1" customWidth="1"/>
    <col min="7179" max="7179" width="15.5703125" style="1" bestFit="1" customWidth="1"/>
    <col min="7180" max="7424" width="9.140625" style="1"/>
    <col min="7425" max="7425" width="5.28515625" style="1" bestFit="1" customWidth="1"/>
    <col min="7426" max="7426" width="26.28515625" style="1" customWidth="1"/>
    <col min="7427" max="7427" width="50.42578125" style="1" customWidth="1"/>
    <col min="7428" max="7428" width="15.5703125" style="1" customWidth="1"/>
    <col min="7429" max="7429" width="12.42578125" style="1" customWidth="1"/>
    <col min="7430" max="7430" width="24.85546875" style="1" customWidth="1"/>
    <col min="7431" max="7431" width="15.140625" style="1" customWidth="1"/>
    <col min="7432" max="7432" width="21.140625" style="1" customWidth="1"/>
    <col min="7433" max="7433" width="21.42578125" style="1" customWidth="1"/>
    <col min="7434" max="7434" width="16.85546875" style="1" customWidth="1"/>
    <col min="7435" max="7435" width="15.5703125" style="1" bestFit="1" customWidth="1"/>
    <col min="7436" max="7680" width="9.140625" style="1"/>
    <col min="7681" max="7681" width="5.28515625" style="1" bestFit="1" customWidth="1"/>
    <col min="7682" max="7682" width="26.28515625" style="1" customWidth="1"/>
    <col min="7683" max="7683" width="50.42578125" style="1" customWidth="1"/>
    <col min="7684" max="7684" width="15.5703125" style="1" customWidth="1"/>
    <col min="7685" max="7685" width="12.42578125" style="1" customWidth="1"/>
    <col min="7686" max="7686" width="24.85546875" style="1" customWidth="1"/>
    <col min="7687" max="7687" width="15.140625" style="1" customWidth="1"/>
    <col min="7688" max="7688" width="21.140625" style="1" customWidth="1"/>
    <col min="7689" max="7689" width="21.42578125" style="1" customWidth="1"/>
    <col min="7690" max="7690" width="16.85546875" style="1" customWidth="1"/>
    <col min="7691" max="7691" width="15.5703125" style="1" bestFit="1" customWidth="1"/>
    <col min="7692" max="7936" width="9.140625" style="1"/>
    <col min="7937" max="7937" width="5.28515625" style="1" bestFit="1" customWidth="1"/>
    <col min="7938" max="7938" width="26.28515625" style="1" customWidth="1"/>
    <col min="7939" max="7939" width="50.42578125" style="1" customWidth="1"/>
    <col min="7940" max="7940" width="15.5703125" style="1" customWidth="1"/>
    <col min="7941" max="7941" width="12.42578125" style="1" customWidth="1"/>
    <col min="7942" max="7942" width="24.85546875" style="1" customWidth="1"/>
    <col min="7943" max="7943" width="15.140625" style="1" customWidth="1"/>
    <col min="7944" max="7944" width="21.140625" style="1" customWidth="1"/>
    <col min="7945" max="7945" width="21.42578125" style="1" customWidth="1"/>
    <col min="7946" max="7946" width="16.85546875" style="1" customWidth="1"/>
    <col min="7947" max="7947" width="15.5703125" style="1" bestFit="1" customWidth="1"/>
    <col min="7948" max="8192" width="9.140625" style="1"/>
    <col min="8193" max="8193" width="5.28515625" style="1" bestFit="1" customWidth="1"/>
    <col min="8194" max="8194" width="26.28515625" style="1" customWidth="1"/>
    <col min="8195" max="8195" width="50.42578125" style="1" customWidth="1"/>
    <col min="8196" max="8196" width="15.5703125" style="1" customWidth="1"/>
    <col min="8197" max="8197" width="12.42578125" style="1" customWidth="1"/>
    <col min="8198" max="8198" width="24.85546875" style="1" customWidth="1"/>
    <col min="8199" max="8199" width="15.140625" style="1" customWidth="1"/>
    <col min="8200" max="8200" width="21.140625" style="1" customWidth="1"/>
    <col min="8201" max="8201" width="21.42578125" style="1" customWidth="1"/>
    <col min="8202" max="8202" width="16.85546875" style="1" customWidth="1"/>
    <col min="8203" max="8203" width="15.5703125" style="1" bestFit="1" customWidth="1"/>
    <col min="8204" max="8448" width="9.140625" style="1"/>
    <col min="8449" max="8449" width="5.28515625" style="1" bestFit="1" customWidth="1"/>
    <col min="8450" max="8450" width="26.28515625" style="1" customWidth="1"/>
    <col min="8451" max="8451" width="50.42578125" style="1" customWidth="1"/>
    <col min="8452" max="8452" width="15.5703125" style="1" customWidth="1"/>
    <col min="8453" max="8453" width="12.42578125" style="1" customWidth="1"/>
    <col min="8454" max="8454" width="24.85546875" style="1" customWidth="1"/>
    <col min="8455" max="8455" width="15.140625" style="1" customWidth="1"/>
    <col min="8456" max="8456" width="21.140625" style="1" customWidth="1"/>
    <col min="8457" max="8457" width="21.42578125" style="1" customWidth="1"/>
    <col min="8458" max="8458" width="16.85546875" style="1" customWidth="1"/>
    <col min="8459" max="8459" width="15.5703125" style="1" bestFit="1" customWidth="1"/>
    <col min="8460" max="8704" width="9.140625" style="1"/>
    <col min="8705" max="8705" width="5.28515625" style="1" bestFit="1" customWidth="1"/>
    <col min="8706" max="8706" width="26.28515625" style="1" customWidth="1"/>
    <col min="8707" max="8707" width="50.42578125" style="1" customWidth="1"/>
    <col min="8708" max="8708" width="15.5703125" style="1" customWidth="1"/>
    <col min="8709" max="8709" width="12.42578125" style="1" customWidth="1"/>
    <col min="8710" max="8710" width="24.85546875" style="1" customWidth="1"/>
    <col min="8711" max="8711" width="15.140625" style="1" customWidth="1"/>
    <col min="8712" max="8712" width="21.140625" style="1" customWidth="1"/>
    <col min="8713" max="8713" width="21.42578125" style="1" customWidth="1"/>
    <col min="8714" max="8714" width="16.85546875" style="1" customWidth="1"/>
    <col min="8715" max="8715" width="15.5703125" style="1" bestFit="1" customWidth="1"/>
    <col min="8716" max="8960" width="9.140625" style="1"/>
    <col min="8961" max="8961" width="5.28515625" style="1" bestFit="1" customWidth="1"/>
    <col min="8962" max="8962" width="26.28515625" style="1" customWidth="1"/>
    <col min="8963" max="8963" width="50.42578125" style="1" customWidth="1"/>
    <col min="8964" max="8964" width="15.5703125" style="1" customWidth="1"/>
    <col min="8965" max="8965" width="12.42578125" style="1" customWidth="1"/>
    <col min="8966" max="8966" width="24.85546875" style="1" customWidth="1"/>
    <col min="8967" max="8967" width="15.140625" style="1" customWidth="1"/>
    <col min="8968" max="8968" width="21.140625" style="1" customWidth="1"/>
    <col min="8969" max="8969" width="21.42578125" style="1" customWidth="1"/>
    <col min="8970" max="8970" width="16.85546875" style="1" customWidth="1"/>
    <col min="8971" max="8971" width="15.5703125" style="1" bestFit="1" customWidth="1"/>
    <col min="8972" max="9216" width="9.140625" style="1"/>
    <col min="9217" max="9217" width="5.28515625" style="1" bestFit="1" customWidth="1"/>
    <col min="9218" max="9218" width="26.28515625" style="1" customWidth="1"/>
    <col min="9219" max="9219" width="50.42578125" style="1" customWidth="1"/>
    <col min="9220" max="9220" width="15.5703125" style="1" customWidth="1"/>
    <col min="9221" max="9221" width="12.42578125" style="1" customWidth="1"/>
    <col min="9222" max="9222" width="24.85546875" style="1" customWidth="1"/>
    <col min="9223" max="9223" width="15.140625" style="1" customWidth="1"/>
    <col min="9224" max="9224" width="21.140625" style="1" customWidth="1"/>
    <col min="9225" max="9225" width="21.42578125" style="1" customWidth="1"/>
    <col min="9226" max="9226" width="16.85546875" style="1" customWidth="1"/>
    <col min="9227" max="9227" width="15.5703125" style="1" bestFit="1" customWidth="1"/>
    <col min="9228" max="9472" width="9.140625" style="1"/>
    <col min="9473" max="9473" width="5.28515625" style="1" bestFit="1" customWidth="1"/>
    <col min="9474" max="9474" width="26.28515625" style="1" customWidth="1"/>
    <col min="9475" max="9475" width="50.42578125" style="1" customWidth="1"/>
    <col min="9476" max="9476" width="15.5703125" style="1" customWidth="1"/>
    <col min="9477" max="9477" width="12.42578125" style="1" customWidth="1"/>
    <col min="9478" max="9478" width="24.85546875" style="1" customWidth="1"/>
    <col min="9479" max="9479" width="15.140625" style="1" customWidth="1"/>
    <col min="9480" max="9480" width="21.140625" style="1" customWidth="1"/>
    <col min="9481" max="9481" width="21.42578125" style="1" customWidth="1"/>
    <col min="9482" max="9482" width="16.85546875" style="1" customWidth="1"/>
    <col min="9483" max="9483" width="15.5703125" style="1" bestFit="1" customWidth="1"/>
    <col min="9484" max="9728" width="9.140625" style="1"/>
    <col min="9729" max="9729" width="5.28515625" style="1" bestFit="1" customWidth="1"/>
    <col min="9730" max="9730" width="26.28515625" style="1" customWidth="1"/>
    <col min="9731" max="9731" width="50.42578125" style="1" customWidth="1"/>
    <col min="9732" max="9732" width="15.5703125" style="1" customWidth="1"/>
    <col min="9733" max="9733" width="12.42578125" style="1" customWidth="1"/>
    <col min="9734" max="9734" width="24.85546875" style="1" customWidth="1"/>
    <col min="9735" max="9735" width="15.140625" style="1" customWidth="1"/>
    <col min="9736" max="9736" width="21.140625" style="1" customWidth="1"/>
    <col min="9737" max="9737" width="21.42578125" style="1" customWidth="1"/>
    <col min="9738" max="9738" width="16.85546875" style="1" customWidth="1"/>
    <col min="9739" max="9739" width="15.5703125" style="1" bestFit="1" customWidth="1"/>
    <col min="9740" max="9984" width="9.140625" style="1"/>
    <col min="9985" max="9985" width="5.28515625" style="1" bestFit="1" customWidth="1"/>
    <col min="9986" max="9986" width="26.28515625" style="1" customWidth="1"/>
    <col min="9987" max="9987" width="50.42578125" style="1" customWidth="1"/>
    <col min="9988" max="9988" width="15.5703125" style="1" customWidth="1"/>
    <col min="9989" max="9989" width="12.42578125" style="1" customWidth="1"/>
    <col min="9990" max="9990" width="24.85546875" style="1" customWidth="1"/>
    <col min="9991" max="9991" width="15.140625" style="1" customWidth="1"/>
    <col min="9992" max="9992" width="21.140625" style="1" customWidth="1"/>
    <col min="9993" max="9993" width="21.42578125" style="1" customWidth="1"/>
    <col min="9994" max="9994" width="16.85546875" style="1" customWidth="1"/>
    <col min="9995" max="9995" width="15.5703125" style="1" bestFit="1" customWidth="1"/>
    <col min="9996" max="10240" width="9.140625" style="1"/>
    <col min="10241" max="10241" width="5.28515625" style="1" bestFit="1" customWidth="1"/>
    <col min="10242" max="10242" width="26.28515625" style="1" customWidth="1"/>
    <col min="10243" max="10243" width="50.42578125" style="1" customWidth="1"/>
    <col min="10244" max="10244" width="15.5703125" style="1" customWidth="1"/>
    <col min="10245" max="10245" width="12.42578125" style="1" customWidth="1"/>
    <col min="10246" max="10246" width="24.85546875" style="1" customWidth="1"/>
    <col min="10247" max="10247" width="15.140625" style="1" customWidth="1"/>
    <col min="10248" max="10248" width="21.140625" style="1" customWidth="1"/>
    <col min="10249" max="10249" width="21.42578125" style="1" customWidth="1"/>
    <col min="10250" max="10250" width="16.85546875" style="1" customWidth="1"/>
    <col min="10251" max="10251" width="15.5703125" style="1" bestFit="1" customWidth="1"/>
    <col min="10252" max="10496" width="9.140625" style="1"/>
    <col min="10497" max="10497" width="5.28515625" style="1" bestFit="1" customWidth="1"/>
    <col min="10498" max="10498" width="26.28515625" style="1" customWidth="1"/>
    <col min="10499" max="10499" width="50.42578125" style="1" customWidth="1"/>
    <col min="10500" max="10500" width="15.5703125" style="1" customWidth="1"/>
    <col min="10501" max="10501" width="12.42578125" style="1" customWidth="1"/>
    <col min="10502" max="10502" width="24.85546875" style="1" customWidth="1"/>
    <col min="10503" max="10503" width="15.140625" style="1" customWidth="1"/>
    <col min="10504" max="10504" width="21.140625" style="1" customWidth="1"/>
    <col min="10505" max="10505" width="21.42578125" style="1" customWidth="1"/>
    <col min="10506" max="10506" width="16.85546875" style="1" customWidth="1"/>
    <col min="10507" max="10507" width="15.5703125" style="1" bestFit="1" customWidth="1"/>
    <col min="10508" max="10752" width="9.140625" style="1"/>
    <col min="10753" max="10753" width="5.28515625" style="1" bestFit="1" customWidth="1"/>
    <col min="10754" max="10754" width="26.28515625" style="1" customWidth="1"/>
    <col min="10755" max="10755" width="50.42578125" style="1" customWidth="1"/>
    <col min="10756" max="10756" width="15.5703125" style="1" customWidth="1"/>
    <col min="10757" max="10757" width="12.42578125" style="1" customWidth="1"/>
    <col min="10758" max="10758" width="24.85546875" style="1" customWidth="1"/>
    <col min="10759" max="10759" width="15.140625" style="1" customWidth="1"/>
    <col min="10760" max="10760" width="21.140625" style="1" customWidth="1"/>
    <col min="10761" max="10761" width="21.42578125" style="1" customWidth="1"/>
    <col min="10762" max="10762" width="16.85546875" style="1" customWidth="1"/>
    <col min="10763" max="10763" width="15.5703125" style="1" bestFit="1" customWidth="1"/>
    <col min="10764" max="11008" width="9.140625" style="1"/>
    <col min="11009" max="11009" width="5.28515625" style="1" bestFit="1" customWidth="1"/>
    <col min="11010" max="11010" width="26.28515625" style="1" customWidth="1"/>
    <col min="11011" max="11011" width="50.42578125" style="1" customWidth="1"/>
    <col min="11012" max="11012" width="15.5703125" style="1" customWidth="1"/>
    <col min="11013" max="11013" width="12.42578125" style="1" customWidth="1"/>
    <col min="11014" max="11014" width="24.85546875" style="1" customWidth="1"/>
    <col min="11015" max="11015" width="15.140625" style="1" customWidth="1"/>
    <col min="11016" max="11016" width="21.140625" style="1" customWidth="1"/>
    <col min="11017" max="11017" width="21.42578125" style="1" customWidth="1"/>
    <col min="11018" max="11018" width="16.85546875" style="1" customWidth="1"/>
    <col min="11019" max="11019" width="15.5703125" style="1" bestFit="1" customWidth="1"/>
    <col min="11020" max="11264" width="9.140625" style="1"/>
    <col min="11265" max="11265" width="5.28515625" style="1" bestFit="1" customWidth="1"/>
    <col min="11266" max="11266" width="26.28515625" style="1" customWidth="1"/>
    <col min="11267" max="11267" width="50.42578125" style="1" customWidth="1"/>
    <col min="11268" max="11268" width="15.5703125" style="1" customWidth="1"/>
    <col min="11269" max="11269" width="12.42578125" style="1" customWidth="1"/>
    <col min="11270" max="11270" width="24.85546875" style="1" customWidth="1"/>
    <col min="11271" max="11271" width="15.140625" style="1" customWidth="1"/>
    <col min="11272" max="11272" width="21.140625" style="1" customWidth="1"/>
    <col min="11273" max="11273" width="21.42578125" style="1" customWidth="1"/>
    <col min="11274" max="11274" width="16.85546875" style="1" customWidth="1"/>
    <col min="11275" max="11275" width="15.5703125" style="1" bestFit="1" customWidth="1"/>
    <col min="11276" max="11520" width="9.140625" style="1"/>
    <col min="11521" max="11521" width="5.28515625" style="1" bestFit="1" customWidth="1"/>
    <col min="11522" max="11522" width="26.28515625" style="1" customWidth="1"/>
    <col min="11523" max="11523" width="50.42578125" style="1" customWidth="1"/>
    <col min="11524" max="11524" width="15.5703125" style="1" customWidth="1"/>
    <col min="11525" max="11525" width="12.42578125" style="1" customWidth="1"/>
    <col min="11526" max="11526" width="24.85546875" style="1" customWidth="1"/>
    <col min="11527" max="11527" width="15.140625" style="1" customWidth="1"/>
    <col min="11528" max="11528" width="21.140625" style="1" customWidth="1"/>
    <col min="11529" max="11529" width="21.42578125" style="1" customWidth="1"/>
    <col min="11530" max="11530" width="16.85546875" style="1" customWidth="1"/>
    <col min="11531" max="11531" width="15.5703125" style="1" bestFit="1" customWidth="1"/>
    <col min="11532" max="11776" width="9.140625" style="1"/>
    <col min="11777" max="11777" width="5.28515625" style="1" bestFit="1" customWidth="1"/>
    <col min="11778" max="11778" width="26.28515625" style="1" customWidth="1"/>
    <col min="11779" max="11779" width="50.42578125" style="1" customWidth="1"/>
    <col min="11780" max="11780" width="15.5703125" style="1" customWidth="1"/>
    <col min="11781" max="11781" width="12.42578125" style="1" customWidth="1"/>
    <col min="11782" max="11782" width="24.85546875" style="1" customWidth="1"/>
    <col min="11783" max="11783" width="15.140625" style="1" customWidth="1"/>
    <col min="11784" max="11784" width="21.140625" style="1" customWidth="1"/>
    <col min="11785" max="11785" width="21.42578125" style="1" customWidth="1"/>
    <col min="11786" max="11786" width="16.85546875" style="1" customWidth="1"/>
    <col min="11787" max="11787" width="15.5703125" style="1" bestFit="1" customWidth="1"/>
    <col min="11788" max="12032" width="9.140625" style="1"/>
    <col min="12033" max="12033" width="5.28515625" style="1" bestFit="1" customWidth="1"/>
    <col min="12034" max="12034" width="26.28515625" style="1" customWidth="1"/>
    <col min="12035" max="12035" width="50.42578125" style="1" customWidth="1"/>
    <col min="12036" max="12036" width="15.5703125" style="1" customWidth="1"/>
    <col min="12037" max="12037" width="12.42578125" style="1" customWidth="1"/>
    <col min="12038" max="12038" width="24.85546875" style="1" customWidth="1"/>
    <col min="12039" max="12039" width="15.140625" style="1" customWidth="1"/>
    <col min="12040" max="12040" width="21.140625" style="1" customWidth="1"/>
    <col min="12041" max="12041" width="21.42578125" style="1" customWidth="1"/>
    <col min="12042" max="12042" width="16.85546875" style="1" customWidth="1"/>
    <col min="12043" max="12043" width="15.5703125" style="1" bestFit="1" customWidth="1"/>
    <col min="12044" max="12288" width="9.140625" style="1"/>
    <col min="12289" max="12289" width="5.28515625" style="1" bestFit="1" customWidth="1"/>
    <col min="12290" max="12290" width="26.28515625" style="1" customWidth="1"/>
    <col min="12291" max="12291" width="50.42578125" style="1" customWidth="1"/>
    <col min="12292" max="12292" width="15.5703125" style="1" customWidth="1"/>
    <col min="12293" max="12293" width="12.42578125" style="1" customWidth="1"/>
    <col min="12294" max="12294" width="24.85546875" style="1" customWidth="1"/>
    <col min="12295" max="12295" width="15.140625" style="1" customWidth="1"/>
    <col min="12296" max="12296" width="21.140625" style="1" customWidth="1"/>
    <col min="12297" max="12297" width="21.42578125" style="1" customWidth="1"/>
    <col min="12298" max="12298" width="16.85546875" style="1" customWidth="1"/>
    <col min="12299" max="12299" width="15.5703125" style="1" bestFit="1" customWidth="1"/>
    <col min="12300" max="12544" width="9.140625" style="1"/>
    <col min="12545" max="12545" width="5.28515625" style="1" bestFit="1" customWidth="1"/>
    <col min="12546" max="12546" width="26.28515625" style="1" customWidth="1"/>
    <col min="12547" max="12547" width="50.42578125" style="1" customWidth="1"/>
    <col min="12548" max="12548" width="15.5703125" style="1" customWidth="1"/>
    <col min="12549" max="12549" width="12.42578125" style="1" customWidth="1"/>
    <col min="12550" max="12550" width="24.85546875" style="1" customWidth="1"/>
    <col min="12551" max="12551" width="15.140625" style="1" customWidth="1"/>
    <col min="12552" max="12552" width="21.140625" style="1" customWidth="1"/>
    <col min="12553" max="12553" width="21.42578125" style="1" customWidth="1"/>
    <col min="12554" max="12554" width="16.85546875" style="1" customWidth="1"/>
    <col min="12555" max="12555" width="15.5703125" style="1" bestFit="1" customWidth="1"/>
    <col min="12556" max="12800" width="9.140625" style="1"/>
    <col min="12801" max="12801" width="5.28515625" style="1" bestFit="1" customWidth="1"/>
    <col min="12802" max="12802" width="26.28515625" style="1" customWidth="1"/>
    <col min="12803" max="12803" width="50.42578125" style="1" customWidth="1"/>
    <col min="12804" max="12804" width="15.5703125" style="1" customWidth="1"/>
    <col min="12805" max="12805" width="12.42578125" style="1" customWidth="1"/>
    <col min="12806" max="12806" width="24.85546875" style="1" customWidth="1"/>
    <col min="12807" max="12807" width="15.140625" style="1" customWidth="1"/>
    <col min="12808" max="12808" width="21.140625" style="1" customWidth="1"/>
    <col min="12809" max="12809" width="21.42578125" style="1" customWidth="1"/>
    <col min="12810" max="12810" width="16.85546875" style="1" customWidth="1"/>
    <col min="12811" max="12811" width="15.5703125" style="1" bestFit="1" customWidth="1"/>
    <col min="12812" max="13056" width="9.140625" style="1"/>
    <col min="13057" max="13057" width="5.28515625" style="1" bestFit="1" customWidth="1"/>
    <col min="13058" max="13058" width="26.28515625" style="1" customWidth="1"/>
    <col min="13059" max="13059" width="50.42578125" style="1" customWidth="1"/>
    <col min="13060" max="13060" width="15.5703125" style="1" customWidth="1"/>
    <col min="13061" max="13061" width="12.42578125" style="1" customWidth="1"/>
    <col min="13062" max="13062" width="24.85546875" style="1" customWidth="1"/>
    <col min="13063" max="13063" width="15.140625" style="1" customWidth="1"/>
    <col min="13064" max="13064" width="21.140625" style="1" customWidth="1"/>
    <col min="13065" max="13065" width="21.42578125" style="1" customWidth="1"/>
    <col min="13066" max="13066" width="16.85546875" style="1" customWidth="1"/>
    <col min="13067" max="13067" width="15.5703125" style="1" bestFit="1" customWidth="1"/>
    <col min="13068" max="13312" width="9.140625" style="1"/>
    <col min="13313" max="13313" width="5.28515625" style="1" bestFit="1" customWidth="1"/>
    <col min="13314" max="13314" width="26.28515625" style="1" customWidth="1"/>
    <col min="13315" max="13315" width="50.42578125" style="1" customWidth="1"/>
    <col min="13316" max="13316" width="15.5703125" style="1" customWidth="1"/>
    <col min="13317" max="13317" width="12.42578125" style="1" customWidth="1"/>
    <col min="13318" max="13318" width="24.85546875" style="1" customWidth="1"/>
    <col min="13319" max="13319" width="15.140625" style="1" customWidth="1"/>
    <col min="13320" max="13320" width="21.140625" style="1" customWidth="1"/>
    <col min="13321" max="13321" width="21.42578125" style="1" customWidth="1"/>
    <col min="13322" max="13322" width="16.85546875" style="1" customWidth="1"/>
    <col min="13323" max="13323" width="15.5703125" style="1" bestFit="1" customWidth="1"/>
    <col min="13324" max="13568" width="9.140625" style="1"/>
    <col min="13569" max="13569" width="5.28515625" style="1" bestFit="1" customWidth="1"/>
    <col min="13570" max="13570" width="26.28515625" style="1" customWidth="1"/>
    <col min="13571" max="13571" width="50.42578125" style="1" customWidth="1"/>
    <col min="13572" max="13572" width="15.5703125" style="1" customWidth="1"/>
    <col min="13573" max="13573" width="12.42578125" style="1" customWidth="1"/>
    <col min="13574" max="13574" width="24.85546875" style="1" customWidth="1"/>
    <col min="13575" max="13575" width="15.140625" style="1" customWidth="1"/>
    <col min="13576" max="13576" width="21.140625" style="1" customWidth="1"/>
    <col min="13577" max="13577" width="21.42578125" style="1" customWidth="1"/>
    <col min="13578" max="13578" width="16.85546875" style="1" customWidth="1"/>
    <col min="13579" max="13579" width="15.5703125" style="1" bestFit="1" customWidth="1"/>
    <col min="13580" max="13824" width="9.140625" style="1"/>
    <col min="13825" max="13825" width="5.28515625" style="1" bestFit="1" customWidth="1"/>
    <col min="13826" max="13826" width="26.28515625" style="1" customWidth="1"/>
    <col min="13827" max="13827" width="50.42578125" style="1" customWidth="1"/>
    <col min="13828" max="13828" width="15.5703125" style="1" customWidth="1"/>
    <col min="13829" max="13829" width="12.42578125" style="1" customWidth="1"/>
    <col min="13830" max="13830" width="24.85546875" style="1" customWidth="1"/>
    <col min="13831" max="13831" width="15.140625" style="1" customWidth="1"/>
    <col min="13832" max="13832" width="21.140625" style="1" customWidth="1"/>
    <col min="13833" max="13833" width="21.42578125" style="1" customWidth="1"/>
    <col min="13834" max="13834" width="16.85546875" style="1" customWidth="1"/>
    <col min="13835" max="13835" width="15.5703125" style="1" bestFit="1" customWidth="1"/>
    <col min="13836" max="14080" width="9.140625" style="1"/>
    <col min="14081" max="14081" width="5.28515625" style="1" bestFit="1" customWidth="1"/>
    <col min="14082" max="14082" width="26.28515625" style="1" customWidth="1"/>
    <col min="14083" max="14083" width="50.42578125" style="1" customWidth="1"/>
    <col min="14084" max="14084" width="15.5703125" style="1" customWidth="1"/>
    <col min="14085" max="14085" width="12.42578125" style="1" customWidth="1"/>
    <col min="14086" max="14086" width="24.85546875" style="1" customWidth="1"/>
    <col min="14087" max="14087" width="15.140625" style="1" customWidth="1"/>
    <col min="14088" max="14088" width="21.140625" style="1" customWidth="1"/>
    <col min="14089" max="14089" width="21.42578125" style="1" customWidth="1"/>
    <col min="14090" max="14090" width="16.85546875" style="1" customWidth="1"/>
    <col min="14091" max="14091" width="15.5703125" style="1" bestFit="1" customWidth="1"/>
    <col min="14092" max="14336" width="9.140625" style="1"/>
    <col min="14337" max="14337" width="5.28515625" style="1" bestFit="1" customWidth="1"/>
    <col min="14338" max="14338" width="26.28515625" style="1" customWidth="1"/>
    <col min="14339" max="14339" width="50.42578125" style="1" customWidth="1"/>
    <col min="14340" max="14340" width="15.5703125" style="1" customWidth="1"/>
    <col min="14341" max="14341" width="12.42578125" style="1" customWidth="1"/>
    <col min="14342" max="14342" width="24.85546875" style="1" customWidth="1"/>
    <col min="14343" max="14343" width="15.140625" style="1" customWidth="1"/>
    <col min="14344" max="14344" width="21.140625" style="1" customWidth="1"/>
    <col min="14345" max="14345" width="21.42578125" style="1" customWidth="1"/>
    <col min="14346" max="14346" width="16.85546875" style="1" customWidth="1"/>
    <col min="14347" max="14347" width="15.5703125" style="1" bestFit="1" customWidth="1"/>
    <col min="14348" max="14592" width="9.140625" style="1"/>
    <col min="14593" max="14593" width="5.28515625" style="1" bestFit="1" customWidth="1"/>
    <col min="14594" max="14594" width="26.28515625" style="1" customWidth="1"/>
    <col min="14595" max="14595" width="50.42578125" style="1" customWidth="1"/>
    <col min="14596" max="14596" width="15.5703125" style="1" customWidth="1"/>
    <col min="14597" max="14597" width="12.42578125" style="1" customWidth="1"/>
    <col min="14598" max="14598" width="24.85546875" style="1" customWidth="1"/>
    <col min="14599" max="14599" width="15.140625" style="1" customWidth="1"/>
    <col min="14600" max="14600" width="21.140625" style="1" customWidth="1"/>
    <col min="14601" max="14601" width="21.42578125" style="1" customWidth="1"/>
    <col min="14602" max="14602" width="16.85546875" style="1" customWidth="1"/>
    <col min="14603" max="14603" width="15.5703125" style="1" bestFit="1" customWidth="1"/>
    <col min="14604" max="14848" width="9.140625" style="1"/>
    <col min="14849" max="14849" width="5.28515625" style="1" bestFit="1" customWidth="1"/>
    <col min="14850" max="14850" width="26.28515625" style="1" customWidth="1"/>
    <col min="14851" max="14851" width="50.42578125" style="1" customWidth="1"/>
    <col min="14852" max="14852" width="15.5703125" style="1" customWidth="1"/>
    <col min="14853" max="14853" width="12.42578125" style="1" customWidth="1"/>
    <col min="14854" max="14854" width="24.85546875" style="1" customWidth="1"/>
    <col min="14855" max="14855" width="15.140625" style="1" customWidth="1"/>
    <col min="14856" max="14856" width="21.140625" style="1" customWidth="1"/>
    <col min="14857" max="14857" width="21.42578125" style="1" customWidth="1"/>
    <col min="14858" max="14858" width="16.85546875" style="1" customWidth="1"/>
    <col min="14859" max="14859" width="15.5703125" style="1" bestFit="1" customWidth="1"/>
    <col min="14860" max="15104" width="9.140625" style="1"/>
    <col min="15105" max="15105" width="5.28515625" style="1" bestFit="1" customWidth="1"/>
    <col min="15106" max="15106" width="26.28515625" style="1" customWidth="1"/>
    <col min="15107" max="15107" width="50.42578125" style="1" customWidth="1"/>
    <col min="15108" max="15108" width="15.5703125" style="1" customWidth="1"/>
    <col min="15109" max="15109" width="12.42578125" style="1" customWidth="1"/>
    <col min="15110" max="15110" width="24.85546875" style="1" customWidth="1"/>
    <col min="15111" max="15111" width="15.140625" style="1" customWidth="1"/>
    <col min="15112" max="15112" width="21.140625" style="1" customWidth="1"/>
    <col min="15113" max="15113" width="21.42578125" style="1" customWidth="1"/>
    <col min="15114" max="15114" width="16.85546875" style="1" customWidth="1"/>
    <col min="15115" max="15115" width="15.5703125" style="1" bestFit="1" customWidth="1"/>
    <col min="15116" max="15360" width="9.140625" style="1"/>
    <col min="15361" max="15361" width="5.28515625" style="1" bestFit="1" customWidth="1"/>
    <col min="15362" max="15362" width="26.28515625" style="1" customWidth="1"/>
    <col min="15363" max="15363" width="50.42578125" style="1" customWidth="1"/>
    <col min="15364" max="15364" width="15.5703125" style="1" customWidth="1"/>
    <col min="15365" max="15365" width="12.42578125" style="1" customWidth="1"/>
    <col min="15366" max="15366" width="24.85546875" style="1" customWidth="1"/>
    <col min="15367" max="15367" width="15.140625" style="1" customWidth="1"/>
    <col min="15368" max="15368" width="21.140625" style="1" customWidth="1"/>
    <col min="15369" max="15369" width="21.42578125" style="1" customWidth="1"/>
    <col min="15370" max="15370" width="16.85546875" style="1" customWidth="1"/>
    <col min="15371" max="15371" width="15.5703125" style="1" bestFit="1" customWidth="1"/>
    <col min="15372" max="15616" width="9.140625" style="1"/>
    <col min="15617" max="15617" width="5.28515625" style="1" bestFit="1" customWidth="1"/>
    <col min="15618" max="15618" width="26.28515625" style="1" customWidth="1"/>
    <col min="15619" max="15619" width="50.42578125" style="1" customWidth="1"/>
    <col min="15620" max="15620" width="15.5703125" style="1" customWidth="1"/>
    <col min="15621" max="15621" width="12.42578125" style="1" customWidth="1"/>
    <col min="15622" max="15622" width="24.85546875" style="1" customWidth="1"/>
    <col min="15623" max="15623" width="15.140625" style="1" customWidth="1"/>
    <col min="15624" max="15624" width="21.140625" style="1" customWidth="1"/>
    <col min="15625" max="15625" width="21.42578125" style="1" customWidth="1"/>
    <col min="15626" max="15626" width="16.85546875" style="1" customWidth="1"/>
    <col min="15627" max="15627" width="15.5703125" style="1" bestFit="1" customWidth="1"/>
    <col min="15628" max="15872" width="9.140625" style="1"/>
    <col min="15873" max="15873" width="5.28515625" style="1" bestFit="1" customWidth="1"/>
    <col min="15874" max="15874" width="26.28515625" style="1" customWidth="1"/>
    <col min="15875" max="15875" width="50.42578125" style="1" customWidth="1"/>
    <col min="15876" max="15876" width="15.5703125" style="1" customWidth="1"/>
    <col min="15877" max="15877" width="12.42578125" style="1" customWidth="1"/>
    <col min="15878" max="15878" width="24.85546875" style="1" customWidth="1"/>
    <col min="15879" max="15879" width="15.140625" style="1" customWidth="1"/>
    <col min="15880" max="15880" width="21.140625" style="1" customWidth="1"/>
    <col min="15881" max="15881" width="21.42578125" style="1" customWidth="1"/>
    <col min="15882" max="15882" width="16.85546875" style="1" customWidth="1"/>
    <col min="15883" max="15883" width="15.5703125" style="1" bestFit="1" customWidth="1"/>
    <col min="15884" max="16128" width="9.140625" style="1"/>
    <col min="16129" max="16129" width="5.28515625" style="1" bestFit="1" customWidth="1"/>
    <col min="16130" max="16130" width="26.28515625" style="1" customWidth="1"/>
    <col min="16131" max="16131" width="50.42578125" style="1" customWidth="1"/>
    <col min="16132" max="16132" width="15.5703125" style="1" customWidth="1"/>
    <col min="16133" max="16133" width="12.42578125" style="1" customWidth="1"/>
    <col min="16134" max="16134" width="24.85546875" style="1" customWidth="1"/>
    <col min="16135" max="16135" width="15.140625" style="1" customWidth="1"/>
    <col min="16136" max="16136" width="21.140625" style="1" customWidth="1"/>
    <col min="16137" max="16137" width="21.42578125" style="1" customWidth="1"/>
    <col min="16138" max="16138" width="16.85546875" style="1" customWidth="1"/>
    <col min="16139" max="16139" width="15.5703125" style="1" bestFit="1" customWidth="1"/>
    <col min="16140" max="16384" width="9.140625" style="1"/>
  </cols>
  <sheetData>
    <row r="1" spans="1:13" s="93" customFormat="1" ht="21" customHeight="1" x14ac:dyDescent="0.25">
      <c r="A1" s="100" t="s">
        <v>267</v>
      </c>
      <c r="B1" s="99"/>
      <c r="C1" s="99"/>
      <c r="D1" s="99"/>
      <c r="E1" s="99"/>
      <c r="F1" s="99"/>
      <c r="G1" s="99"/>
      <c r="H1" s="99"/>
      <c r="I1" s="99"/>
      <c r="J1" s="98"/>
      <c r="K1" s="94"/>
      <c r="L1" s="94"/>
      <c r="M1" s="94"/>
    </row>
    <row r="2" spans="1:13" s="93" customFormat="1" ht="15" x14ac:dyDescent="0.25">
      <c r="A2" s="97" t="s">
        <v>266</v>
      </c>
      <c r="B2" s="96"/>
      <c r="C2" s="96"/>
      <c r="D2" s="96"/>
      <c r="E2" s="96"/>
      <c r="F2" s="96"/>
      <c r="G2" s="96"/>
      <c r="H2" s="96"/>
      <c r="I2" s="96"/>
      <c r="J2" s="95"/>
      <c r="K2" s="94"/>
      <c r="L2" s="94"/>
      <c r="M2" s="94"/>
    </row>
    <row r="3" spans="1:13" ht="19.149999999999999" customHeight="1" x14ac:dyDescent="0.2">
      <c r="A3" s="92" t="s">
        <v>265</v>
      </c>
      <c r="B3" s="92"/>
      <c r="C3" s="92"/>
      <c r="D3" s="92"/>
      <c r="E3" s="92"/>
      <c r="F3" s="92"/>
      <c r="G3" s="92"/>
      <c r="H3" s="92"/>
      <c r="I3" s="92"/>
      <c r="J3" s="67"/>
      <c r="K3" s="67"/>
      <c r="L3" s="67"/>
      <c r="M3" s="67"/>
    </row>
    <row r="4" spans="1:13" ht="15.75" x14ac:dyDescent="0.2">
      <c r="A4" s="91" t="s">
        <v>264</v>
      </c>
      <c r="B4" s="91"/>
      <c r="C4" s="91"/>
      <c r="D4" s="91"/>
      <c r="E4" s="91"/>
      <c r="F4" s="91"/>
      <c r="G4" s="91"/>
      <c r="H4" s="91"/>
      <c r="I4" s="91"/>
      <c r="J4" s="67"/>
      <c r="K4" s="67"/>
      <c r="L4" s="67"/>
      <c r="M4" s="67"/>
    </row>
    <row r="5" spans="1:13" ht="62.25" customHeight="1" x14ac:dyDescent="0.2">
      <c r="A5" s="88" t="s">
        <v>263</v>
      </c>
      <c r="B5" s="88" t="s">
        <v>262</v>
      </c>
      <c r="C5" s="88" t="s">
        <v>261</v>
      </c>
      <c r="D5" s="88" t="s">
        <v>260</v>
      </c>
      <c r="E5" s="88" t="s">
        <v>259</v>
      </c>
      <c r="F5" s="90" t="s">
        <v>258</v>
      </c>
      <c r="G5" s="90"/>
      <c r="H5" s="88" t="s">
        <v>257</v>
      </c>
      <c r="I5" s="88" t="s">
        <v>256</v>
      </c>
      <c r="J5" s="53"/>
      <c r="K5" s="68"/>
      <c r="L5" s="67"/>
      <c r="M5" s="67"/>
    </row>
    <row r="6" spans="1:13" ht="31.5" x14ac:dyDescent="0.2">
      <c r="A6" s="88"/>
      <c r="B6" s="88"/>
      <c r="C6" s="88"/>
      <c r="D6" s="88"/>
      <c r="E6" s="88"/>
      <c r="F6" s="89" t="s">
        <v>255</v>
      </c>
      <c r="G6" s="89" t="s">
        <v>254</v>
      </c>
      <c r="H6" s="88"/>
      <c r="I6" s="88"/>
      <c r="J6" s="68"/>
      <c r="K6" s="68"/>
      <c r="L6" s="67"/>
      <c r="M6" s="67"/>
    </row>
    <row r="7" spans="1:13" ht="16.5" x14ac:dyDescent="0.2">
      <c r="A7" s="87"/>
      <c r="B7" s="73"/>
      <c r="C7" s="86" t="s">
        <v>253</v>
      </c>
      <c r="D7" s="85"/>
      <c r="E7" s="7"/>
      <c r="F7" s="84"/>
      <c r="G7" s="66"/>
      <c r="H7" s="84">
        <f>+H8+H50+H68+H87+H90+H105+H111+H129+H134+H136</f>
        <v>408353131.70760101</v>
      </c>
      <c r="I7" s="84">
        <f>+I8+I50+I68+I87+I90+I105+I111+I129+I134+I136</f>
        <v>121535.99647833004</v>
      </c>
      <c r="J7" s="68"/>
      <c r="K7" s="68"/>
      <c r="L7" s="67"/>
      <c r="M7" s="67"/>
    </row>
    <row r="8" spans="1:13" ht="16.5" x14ac:dyDescent="0.2">
      <c r="A8" s="37"/>
      <c r="B8" s="61"/>
      <c r="C8" s="13" t="s">
        <v>53</v>
      </c>
      <c r="D8" s="83"/>
      <c r="E8" s="7"/>
      <c r="F8" s="82"/>
      <c r="G8" s="81"/>
      <c r="H8" s="80">
        <f>+H9+H13+H44</f>
        <v>212412.42747359999</v>
      </c>
      <c r="I8" s="80">
        <f>+I9+I13+I44</f>
        <v>54172.966688190005</v>
      </c>
      <c r="J8" s="68"/>
      <c r="K8" s="68"/>
      <c r="L8" s="67"/>
      <c r="M8" s="67"/>
    </row>
    <row r="9" spans="1:13" ht="16.5" x14ac:dyDescent="0.2">
      <c r="A9" s="42"/>
      <c r="B9" s="61"/>
      <c r="C9" s="41" t="s">
        <v>126</v>
      </c>
      <c r="D9" s="41"/>
      <c r="E9" s="7"/>
      <c r="F9" s="79"/>
      <c r="G9" s="66"/>
      <c r="H9" s="78">
        <f>+H10+H11+H12</f>
        <v>31494.42569245</v>
      </c>
      <c r="I9" s="78">
        <f>+I10+I11+I12</f>
        <v>5998.7973846999994</v>
      </c>
      <c r="J9" s="68"/>
      <c r="K9" s="68"/>
      <c r="L9" s="67"/>
      <c r="M9" s="67"/>
    </row>
    <row r="10" spans="1:13" ht="49.5" x14ac:dyDescent="0.2">
      <c r="A10" s="35">
        <v>1</v>
      </c>
      <c r="B10" s="61"/>
      <c r="C10" s="20" t="s">
        <v>252</v>
      </c>
      <c r="D10" s="77" t="s">
        <v>248</v>
      </c>
      <c r="E10" s="7" t="s">
        <v>1</v>
      </c>
      <c r="F10" s="6" t="s">
        <v>251</v>
      </c>
      <c r="G10" s="66" t="s">
        <v>175</v>
      </c>
      <c r="H10" s="65">
        <v>10087.923454</v>
      </c>
      <c r="I10" s="72">
        <v>1917.7306659999999</v>
      </c>
      <c r="J10" s="68"/>
      <c r="K10" s="68"/>
      <c r="L10" s="67"/>
      <c r="M10" s="67"/>
    </row>
    <row r="11" spans="1:13" ht="33" x14ac:dyDescent="0.2">
      <c r="A11" s="35">
        <v>2</v>
      </c>
      <c r="B11" s="61"/>
      <c r="C11" s="20" t="s">
        <v>250</v>
      </c>
      <c r="D11" s="77" t="s">
        <v>248</v>
      </c>
      <c r="E11" s="7" t="s">
        <v>1</v>
      </c>
      <c r="F11" s="6" t="s">
        <v>211</v>
      </c>
      <c r="G11" s="66" t="s">
        <v>180</v>
      </c>
      <c r="H11" s="65">
        <v>10800.9751744</v>
      </c>
      <c r="I11" s="72">
        <v>2000.6909301000001</v>
      </c>
      <c r="J11" s="68"/>
      <c r="K11" s="68"/>
      <c r="L11" s="67"/>
      <c r="M11" s="67"/>
    </row>
    <row r="12" spans="1:13" ht="132" x14ac:dyDescent="0.2">
      <c r="A12" s="35">
        <v>3</v>
      </c>
      <c r="B12" s="61"/>
      <c r="C12" s="20" t="s">
        <v>249</v>
      </c>
      <c r="D12" s="77" t="s">
        <v>248</v>
      </c>
      <c r="E12" s="7" t="s">
        <v>1</v>
      </c>
      <c r="F12" s="6" t="s">
        <v>108</v>
      </c>
      <c r="G12" s="66" t="s">
        <v>107</v>
      </c>
      <c r="H12" s="65">
        <v>10605.52706405</v>
      </c>
      <c r="I12" s="72">
        <v>2080.3757885999999</v>
      </c>
      <c r="J12" s="68"/>
      <c r="K12" s="68"/>
      <c r="L12" s="67"/>
      <c r="M12" s="67"/>
    </row>
    <row r="13" spans="1:13" ht="16.5" x14ac:dyDescent="0.2">
      <c r="A13" s="42"/>
      <c r="B13" s="61"/>
      <c r="C13" s="41" t="s">
        <v>52</v>
      </c>
      <c r="D13" s="41"/>
      <c r="E13" s="7"/>
      <c r="F13" s="76"/>
      <c r="G13" s="66"/>
      <c r="H13" s="75">
        <f>+SUM(H14:H43)</f>
        <v>135779.86528415</v>
      </c>
      <c r="I13" s="75">
        <f>+SUM(I14:I43)</f>
        <v>37786.916872540001</v>
      </c>
      <c r="J13" s="68"/>
      <c r="K13" s="68"/>
      <c r="L13" s="67"/>
      <c r="M13" s="67"/>
    </row>
    <row r="14" spans="1:13" ht="33" x14ac:dyDescent="0.2">
      <c r="A14" s="35">
        <v>4</v>
      </c>
      <c r="B14" s="61"/>
      <c r="C14" s="20" t="s">
        <v>247</v>
      </c>
      <c r="D14" s="55">
        <v>480</v>
      </c>
      <c r="E14" s="7" t="s">
        <v>1</v>
      </c>
      <c r="F14" s="6" t="s">
        <v>60</v>
      </c>
      <c r="G14" s="66" t="s">
        <v>59</v>
      </c>
      <c r="H14" s="65">
        <v>5039.6650206000004</v>
      </c>
      <c r="I14" s="72">
        <v>1264.5544990899998</v>
      </c>
      <c r="J14" s="68"/>
      <c r="K14" s="68"/>
      <c r="L14" s="67"/>
      <c r="M14" s="67"/>
    </row>
    <row r="15" spans="1:13" ht="33" x14ac:dyDescent="0.2">
      <c r="A15" s="35">
        <v>5</v>
      </c>
      <c r="B15" s="61"/>
      <c r="C15" s="20" t="s">
        <v>246</v>
      </c>
      <c r="D15" s="55">
        <v>300</v>
      </c>
      <c r="E15" s="7" t="s">
        <v>1</v>
      </c>
      <c r="F15" s="6" t="s">
        <v>245</v>
      </c>
      <c r="G15" s="66" t="s">
        <v>244</v>
      </c>
      <c r="H15" s="65">
        <v>3671.7310066499999</v>
      </c>
      <c r="I15" s="72">
        <v>749.55918799999995</v>
      </c>
      <c r="J15" s="68"/>
      <c r="K15" s="68"/>
      <c r="L15" s="67"/>
      <c r="M15" s="67"/>
    </row>
    <row r="16" spans="1:13" ht="82.5" x14ac:dyDescent="0.2">
      <c r="A16" s="35">
        <v>6</v>
      </c>
      <c r="B16" s="61"/>
      <c r="C16" s="20" t="s">
        <v>243</v>
      </c>
      <c r="D16" s="55">
        <v>96</v>
      </c>
      <c r="E16" s="7" t="s">
        <v>1</v>
      </c>
      <c r="F16" s="6" t="s">
        <v>242</v>
      </c>
      <c r="G16" s="66" t="s">
        <v>233</v>
      </c>
      <c r="H16" s="65">
        <v>1685.2040959999999</v>
      </c>
      <c r="I16" s="72">
        <v>914.47200099999998</v>
      </c>
      <c r="J16" s="68"/>
      <c r="K16" s="68"/>
      <c r="L16" s="67"/>
      <c r="M16" s="67"/>
    </row>
    <row r="17" spans="1:13" ht="33" x14ac:dyDescent="0.2">
      <c r="A17" s="35">
        <v>7</v>
      </c>
      <c r="B17" s="74"/>
      <c r="C17" s="20" t="s">
        <v>241</v>
      </c>
      <c r="D17" s="55">
        <v>180</v>
      </c>
      <c r="E17" s="7" t="s">
        <v>1</v>
      </c>
      <c r="F17" s="6" t="s">
        <v>240</v>
      </c>
      <c r="G17" s="66" t="s">
        <v>30</v>
      </c>
      <c r="H17" s="65">
        <v>4975.764392</v>
      </c>
      <c r="I17" s="72">
        <v>558.69282699999997</v>
      </c>
      <c r="J17" s="68"/>
      <c r="K17" s="68"/>
      <c r="L17" s="67"/>
      <c r="M17" s="67"/>
    </row>
    <row r="18" spans="1:13" ht="31.5" customHeight="1" x14ac:dyDescent="0.2">
      <c r="A18" s="35">
        <v>8</v>
      </c>
      <c r="B18" s="73" t="s">
        <v>239</v>
      </c>
      <c r="C18" s="20" t="s">
        <v>238</v>
      </c>
      <c r="D18" s="55">
        <v>120</v>
      </c>
      <c r="E18" s="7" t="s">
        <v>1</v>
      </c>
      <c r="F18" s="6" t="s">
        <v>237</v>
      </c>
      <c r="G18" s="66" t="s">
        <v>236</v>
      </c>
      <c r="H18" s="65">
        <v>1908.709615</v>
      </c>
      <c r="I18" s="72">
        <v>1108.1891089999999</v>
      </c>
      <c r="J18" s="71"/>
      <c r="K18" s="68"/>
      <c r="L18" s="67"/>
      <c r="M18" s="67"/>
    </row>
    <row r="19" spans="1:13" ht="49.5" customHeight="1" x14ac:dyDescent="0.2">
      <c r="A19" s="35">
        <v>9</v>
      </c>
      <c r="B19" s="61"/>
      <c r="C19" s="20" t="s">
        <v>235</v>
      </c>
      <c r="D19" s="55">
        <v>300</v>
      </c>
      <c r="E19" s="7" t="s">
        <v>1</v>
      </c>
      <c r="F19" s="6" t="s">
        <v>234</v>
      </c>
      <c r="G19" s="66" t="s">
        <v>233</v>
      </c>
      <c r="H19" s="65">
        <v>3766.9915999999998</v>
      </c>
      <c r="I19" s="49">
        <v>975.10845784999992</v>
      </c>
      <c r="J19" s="70"/>
      <c r="K19" s="68"/>
      <c r="L19" s="67"/>
      <c r="M19" s="67"/>
    </row>
    <row r="20" spans="1:13" ht="53.25" customHeight="1" x14ac:dyDescent="0.2">
      <c r="A20" s="35">
        <v>10</v>
      </c>
      <c r="B20" s="61"/>
      <c r="C20" s="20" t="s">
        <v>232</v>
      </c>
      <c r="D20" s="55">
        <v>330</v>
      </c>
      <c r="E20" s="7" t="s">
        <v>1</v>
      </c>
      <c r="F20" s="6" t="s">
        <v>231</v>
      </c>
      <c r="G20" s="66" t="s">
        <v>144</v>
      </c>
      <c r="H20" s="65">
        <v>4008.3721554499998</v>
      </c>
      <c r="I20" s="49">
        <v>1438.4039275</v>
      </c>
      <c r="J20" s="70"/>
      <c r="K20" s="68"/>
      <c r="L20" s="67"/>
      <c r="M20" s="67"/>
    </row>
    <row r="21" spans="1:13" ht="37.5" customHeight="1" x14ac:dyDescent="0.2">
      <c r="A21" s="35">
        <v>11</v>
      </c>
      <c r="B21" s="61"/>
      <c r="C21" s="20" t="s">
        <v>230</v>
      </c>
      <c r="D21" s="55">
        <v>300</v>
      </c>
      <c r="E21" s="7" t="s">
        <v>1</v>
      </c>
      <c r="F21" s="6" t="s">
        <v>122</v>
      </c>
      <c r="G21" s="66" t="s">
        <v>229</v>
      </c>
      <c r="H21" s="65">
        <v>3643.6370423499998</v>
      </c>
      <c r="I21" s="69">
        <v>1489.7250986000001</v>
      </c>
      <c r="J21" s="53"/>
      <c r="K21" s="68"/>
      <c r="L21" s="67"/>
      <c r="M21" s="67"/>
    </row>
    <row r="22" spans="1:13" ht="49.5" x14ac:dyDescent="0.2">
      <c r="A22" s="35">
        <v>12</v>
      </c>
      <c r="B22" s="61"/>
      <c r="C22" s="20" t="s">
        <v>228</v>
      </c>
      <c r="D22" s="55">
        <v>330</v>
      </c>
      <c r="E22" s="7" t="s">
        <v>1</v>
      </c>
      <c r="F22" s="6" t="s">
        <v>217</v>
      </c>
      <c r="G22" s="66" t="s">
        <v>216</v>
      </c>
      <c r="H22" s="65">
        <v>5340.7314870999999</v>
      </c>
      <c r="I22" s="49">
        <v>2937.4023170999999</v>
      </c>
      <c r="J22" s="53"/>
    </row>
    <row r="23" spans="1:13" ht="33" x14ac:dyDescent="0.2">
      <c r="A23" s="35">
        <v>13</v>
      </c>
      <c r="B23" s="61"/>
      <c r="C23" s="20" t="s">
        <v>227</v>
      </c>
      <c r="D23" s="55">
        <v>300</v>
      </c>
      <c r="E23" s="7" t="s">
        <v>1</v>
      </c>
      <c r="F23" s="6" t="s">
        <v>226</v>
      </c>
      <c r="G23" s="66" t="s">
        <v>225</v>
      </c>
      <c r="H23" s="65">
        <v>3933.4297505499999</v>
      </c>
      <c r="I23" s="49">
        <v>590.01446199999998</v>
      </c>
      <c r="J23" s="53"/>
    </row>
    <row r="24" spans="1:13" ht="33" x14ac:dyDescent="0.2">
      <c r="A24" s="35">
        <v>14</v>
      </c>
      <c r="B24" s="61"/>
      <c r="C24" s="20" t="s">
        <v>224</v>
      </c>
      <c r="D24" s="55">
        <v>270</v>
      </c>
      <c r="E24" s="7" t="s">
        <v>1</v>
      </c>
      <c r="F24" s="6" t="s">
        <v>222</v>
      </c>
      <c r="G24" s="64" t="s">
        <v>202</v>
      </c>
      <c r="H24" s="63">
        <v>3519.4351820000002</v>
      </c>
      <c r="I24" s="49">
        <v>1453.2611603</v>
      </c>
      <c r="J24" s="53"/>
    </row>
    <row r="25" spans="1:13" ht="33" x14ac:dyDescent="0.2">
      <c r="A25" s="35">
        <v>15</v>
      </c>
      <c r="B25" s="61"/>
      <c r="C25" s="20" t="s">
        <v>223</v>
      </c>
      <c r="D25" s="55">
        <v>372</v>
      </c>
      <c r="E25" s="7" t="s">
        <v>1</v>
      </c>
      <c r="F25" s="6" t="s">
        <v>222</v>
      </c>
      <c r="G25" s="64" t="s">
        <v>202</v>
      </c>
      <c r="H25" s="63">
        <v>4596.4106750000001</v>
      </c>
      <c r="I25" s="49">
        <v>2111.4563425000001</v>
      </c>
      <c r="J25" s="53"/>
    </row>
    <row r="26" spans="1:13" ht="49.5" x14ac:dyDescent="0.2">
      <c r="A26" s="35">
        <v>16</v>
      </c>
      <c r="B26" s="61"/>
      <c r="C26" s="20" t="s">
        <v>221</v>
      </c>
      <c r="D26" s="55">
        <v>160</v>
      </c>
      <c r="E26" s="7" t="s">
        <v>1</v>
      </c>
      <c r="F26" s="6" t="s">
        <v>220</v>
      </c>
      <c r="G26" s="64" t="s">
        <v>219</v>
      </c>
      <c r="H26" s="63">
        <v>2699.5508968499998</v>
      </c>
      <c r="I26" s="49">
        <v>363.30653834999998</v>
      </c>
      <c r="J26" s="53"/>
    </row>
    <row r="27" spans="1:13" ht="49.5" x14ac:dyDescent="0.2">
      <c r="A27" s="35">
        <v>17</v>
      </c>
      <c r="B27" s="61"/>
      <c r="C27" s="20" t="s">
        <v>218</v>
      </c>
      <c r="D27" s="55">
        <v>420</v>
      </c>
      <c r="E27" s="7" t="s">
        <v>1</v>
      </c>
      <c r="F27" s="6" t="s">
        <v>217</v>
      </c>
      <c r="G27" s="64" t="s">
        <v>216</v>
      </c>
      <c r="H27" s="63">
        <v>5744.93642215</v>
      </c>
      <c r="I27" s="49">
        <v>861.74046329999999</v>
      </c>
      <c r="J27" s="53"/>
    </row>
    <row r="28" spans="1:13" ht="33" x14ac:dyDescent="0.2">
      <c r="A28" s="35">
        <v>18</v>
      </c>
      <c r="B28" s="61"/>
      <c r="C28" s="20" t="s">
        <v>215</v>
      </c>
      <c r="D28" s="55">
        <v>180</v>
      </c>
      <c r="E28" s="7" t="s">
        <v>1</v>
      </c>
      <c r="F28" s="6" t="s">
        <v>214</v>
      </c>
      <c r="G28" s="64" t="s">
        <v>213</v>
      </c>
      <c r="H28" s="63">
        <v>2490.8547382000002</v>
      </c>
      <c r="I28" s="49">
        <v>771.90577469999994</v>
      </c>
      <c r="J28" s="53"/>
    </row>
    <row r="29" spans="1:13" ht="33" x14ac:dyDescent="0.2">
      <c r="A29" s="35">
        <v>19</v>
      </c>
      <c r="B29" s="61"/>
      <c r="C29" s="20" t="s">
        <v>212</v>
      </c>
      <c r="D29" s="55">
        <v>340</v>
      </c>
      <c r="E29" s="7" t="s">
        <v>1</v>
      </c>
      <c r="F29" s="6" t="s">
        <v>211</v>
      </c>
      <c r="G29" s="64" t="s">
        <v>180</v>
      </c>
      <c r="H29" s="63">
        <v>4940.4158321000004</v>
      </c>
      <c r="I29" s="49">
        <v>740.515263</v>
      </c>
      <c r="J29" s="53"/>
    </row>
    <row r="30" spans="1:13" ht="33" x14ac:dyDescent="0.2">
      <c r="A30" s="35">
        <v>20</v>
      </c>
      <c r="B30" s="61"/>
      <c r="C30" s="20" t="s">
        <v>210</v>
      </c>
      <c r="D30" s="55">
        <v>180</v>
      </c>
      <c r="E30" s="7" t="s">
        <v>1</v>
      </c>
      <c r="F30" s="6" t="s">
        <v>209</v>
      </c>
      <c r="G30" s="64" t="s">
        <v>33</v>
      </c>
      <c r="H30" s="63">
        <v>2864.3236780000002</v>
      </c>
      <c r="I30" s="49">
        <v>408.83444500000002</v>
      </c>
      <c r="J30" s="53"/>
    </row>
    <row r="31" spans="1:13" ht="33" x14ac:dyDescent="0.25">
      <c r="A31" s="35">
        <v>21</v>
      </c>
      <c r="B31" s="61"/>
      <c r="C31" s="20" t="s">
        <v>208</v>
      </c>
      <c r="D31" s="55">
        <v>160</v>
      </c>
      <c r="E31" s="7" t="s">
        <v>1</v>
      </c>
      <c r="F31" s="6" t="s">
        <v>207</v>
      </c>
      <c r="G31" s="14" t="s">
        <v>186</v>
      </c>
      <c r="H31" s="63">
        <v>2904.406853</v>
      </c>
      <c r="I31" s="49">
        <v>487.29317500000002</v>
      </c>
      <c r="J31" s="53"/>
    </row>
    <row r="32" spans="1:13" ht="33" x14ac:dyDescent="0.25">
      <c r="A32" s="35">
        <v>22</v>
      </c>
      <c r="B32" s="61"/>
      <c r="C32" s="20" t="s">
        <v>206</v>
      </c>
      <c r="D32" s="55">
        <v>425</v>
      </c>
      <c r="E32" s="7" t="s">
        <v>1</v>
      </c>
      <c r="F32" s="6" t="s">
        <v>205</v>
      </c>
      <c r="G32" s="14" t="s">
        <v>10</v>
      </c>
      <c r="H32" s="10">
        <v>5156.3864931999997</v>
      </c>
      <c r="I32" s="49">
        <v>1001.82643295</v>
      </c>
      <c r="J32" s="53"/>
    </row>
    <row r="33" spans="1:10" ht="33" x14ac:dyDescent="0.25">
      <c r="A33" s="35">
        <v>23</v>
      </c>
      <c r="B33" s="61"/>
      <c r="C33" s="20" t="s">
        <v>204</v>
      </c>
      <c r="D33" s="55">
        <v>330</v>
      </c>
      <c r="E33" s="7" t="s">
        <v>1</v>
      </c>
      <c r="F33" s="6" t="s">
        <v>203</v>
      </c>
      <c r="G33" s="14" t="s">
        <v>202</v>
      </c>
      <c r="H33" s="15">
        <v>4247.1550040000002</v>
      </c>
      <c r="I33" s="49">
        <v>921.94747245000008</v>
      </c>
      <c r="J33" s="53"/>
    </row>
    <row r="34" spans="1:10" ht="89.25" customHeight="1" x14ac:dyDescent="0.25">
      <c r="A34" s="35">
        <v>24</v>
      </c>
      <c r="B34" s="61"/>
      <c r="C34" s="20" t="s">
        <v>201</v>
      </c>
      <c r="D34" s="55">
        <v>570</v>
      </c>
      <c r="E34" s="7" t="s">
        <v>1</v>
      </c>
      <c r="F34" s="6" t="s">
        <v>200</v>
      </c>
      <c r="G34" s="14" t="s">
        <v>199</v>
      </c>
      <c r="H34" s="10">
        <v>7284.716805</v>
      </c>
      <c r="I34" s="49">
        <v>1092.7075199999999</v>
      </c>
      <c r="J34" s="53"/>
    </row>
    <row r="35" spans="1:10" ht="33" x14ac:dyDescent="0.25">
      <c r="A35" s="35">
        <v>25</v>
      </c>
      <c r="B35" s="61"/>
      <c r="C35" s="9" t="s">
        <v>198</v>
      </c>
      <c r="D35" s="55">
        <v>120</v>
      </c>
      <c r="E35" s="7" t="s">
        <v>1</v>
      </c>
      <c r="F35" s="6" t="s">
        <v>197</v>
      </c>
      <c r="G35" s="14" t="s">
        <v>196</v>
      </c>
      <c r="H35" s="10">
        <v>1762.9811970000001</v>
      </c>
      <c r="I35" s="49">
        <v>1061.6757834</v>
      </c>
      <c r="J35" s="53"/>
    </row>
    <row r="36" spans="1:10" ht="33" x14ac:dyDescent="0.25">
      <c r="A36" s="35">
        <v>26</v>
      </c>
      <c r="B36" s="61"/>
      <c r="C36" s="20" t="s">
        <v>195</v>
      </c>
      <c r="D36" s="55">
        <v>180</v>
      </c>
      <c r="E36" s="7" t="s">
        <v>1</v>
      </c>
      <c r="F36" s="6" t="s">
        <v>194</v>
      </c>
      <c r="G36" s="59" t="s">
        <v>193</v>
      </c>
      <c r="H36" s="10">
        <v>2689.3651469500001</v>
      </c>
      <c r="I36" s="49">
        <v>983.64655310000012</v>
      </c>
      <c r="J36" s="53"/>
    </row>
    <row r="37" spans="1:10" ht="49.5" x14ac:dyDescent="0.25">
      <c r="A37" s="35">
        <v>27</v>
      </c>
      <c r="B37" s="61"/>
      <c r="C37" s="20" t="s">
        <v>192</v>
      </c>
      <c r="D37" s="55" t="s">
        <v>188</v>
      </c>
      <c r="E37" s="7" t="s">
        <v>1</v>
      </c>
      <c r="F37" s="6" t="s">
        <v>191</v>
      </c>
      <c r="G37" s="14" t="s">
        <v>190</v>
      </c>
      <c r="H37" s="10">
        <v>4557.677334</v>
      </c>
      <c r="I37" s="49">
        <v>683.65160000000003</v>
      </c>
      <c r="J37" s="53"/>
    </row>
    <row r="38" spans="1:10" ht="40.5" customHeight="1" x14ac:dyDescent="0.25">
      <c r="A38" s="35">
        <v>28</v>
      </c>
      <c r="B38" s="61"/>
      <c r="C38" s="20" t="s">
        <v>189</v>
      </c>
      <c r="D38" s="55" t="s">
        <v>188</v>
      </c>
      <c r="E38" s="7" t="s">
        <v>1</v>
      </c>
      <c r="F38" s="6" t="s">
        <v>187</v>
      </c>
      <c r="G38" s="14" t="s">
        <v>186</v>
      </c>
      <c r="H38" s="10">
        <v>3796.6251480000001</v>
      </c>
      <c r="I38" s="62">
        <v>706.50584719999995</v>
      </c>
      <c r="J38" s="53"/>
    </row>
    <row r="39" spans="1:10" ht="33" x14ac:dyDescent="0.25">
      <c r="A39" s="35">
        <v>29</v>
      </c>
      <c r="B39" s="61"/>
      <c r="C39" s="20" t="s">
        <v>185</v>
      </c>
      <c r="D39" s="55">
        <v>840</v>
      </c>
      <c r="E39" s="7" t="s">
        <v>1</v>
      </c>
      <c r="F39" s="6" t="s">
        <v>181</v>
      </c>
      <c r="G39" s="14" t="s">
        <v>180</v>
      </c>
      <c r="H39" s="10">
        <v>9857.03994685</v>
      </c>
      <c r="I39" s="49">
        <v>2884.1826590299997</v>
      </c>
      <c r="J39" s="53"/>
    </row>
    <row r="40" spans="1:10" ht="34.5" customHeight="1" x14ac:dyDescent="0.25">
      <c r="A40" s="35">
        <v>30</v>
      </c>
      <c r="B40" s="61"/>
      <c r="C40" s="20" t="s">
        <v>184</v>
      </c>
      <c r="D40" s="55">
        <v>870</v>
      </c>
      <c r="E40" s="7" t="s">
        <v>1</v>
      </c>
      <c r="F40" s="6" t="s">
        <v>47</v>
      </c>
      <c r="G40" s="14" t="s">
        <v>46</v>
      </c>
      <c r="H40" s="10">
        <v>9170.5579429999998</v>
      </c>
      <c r="I40" s="60">
        <v>1375.5836914500001</v>
      </c>
      <c r="J40" s="53"/>
    </row>
    <row r="41" spans="1:10" ht="108" customHeight="1" x14ac:dyDescent="0.25">
      <c r="A41" s="35">
        <v>31</v>
      </c>
      <c r="B41" s="56"/>
      <c r="C41" s="20" t="s">
        <v>183</v>
      </c>
      <c r="D41" s="55">
        <v>675</v>
      </c>
      <c r="E41" s="7" t="s">
        <v>1</v>
      </c>
      <c r="F41" s="6" t="s">
        <v>181</v>
      </c>
      <c r="G41" s="14" t="s">
        <v>180</v>
      </c>
      <c r="H41" s="10">
        <v>7925.86303305</v>
      </c>
      <c r="I41" s="49">
        <v>3233.5571419199996</v>
      </c>
      <c r="J41" s="53"/>
    </row>
    <row r="42" spans="1:10" ht="153" customHeight="1" x14ac:dyDescent="0.25">
      <c r="A42" s="35">
        <v>32</v>
      </c>
      <c r="B42" s="56"/>
      <c r="C42" s="20" t="s">
        <v>182</v>
      </c>
      <c r="D42" s="55">
        <v>540</v>
      </c>
      <c r="E42" s="7" t="s">
        <v>1</v>
      </c>
      <c r="F42" s="6" t="s">
        <v>181</v>
      </c>
      <c r="G42" s="14" t="s">
        <v>180</v>
      </c>
      <c r="H42" s="10">
        <v>6148.8686131499999</v>
      </c>
      <c r="I42" s="49">
        <v>2611.0380959499998</v>
      </c>
      <c r="J42" s="53"/>
    </row>
    <row r="43" spans="1:10" ht="45.75" customHeight="1" x14ac:dyDescent="0.25">
      <c r="A43" s="35">
        <v>33</v>
      </c>
      <c r="B43" s="56"/>
      <c r="C43" s="20" t="s">
        <v>179</v>
      </c>
      <c r="D43" s="55"/>
      <c r="E43" s="7" t="s">
        <v>1</v>
      </c>
      <c r="F43" s="6" t="s">
        <v>154</v>
      </c>
      <c r="G43" s="59" t="s">
        <v>178</v>
      </c>
      <c r="H43" s="10">
        <v>5448.0581769500004</v>
      </c>
      <c r="I43" s="60">
        <v>2006.1590258000001</v>
      </c>
      <c r="J43" s="53"/>
    </row>
    <row r="44" spans="1:10" ht="27" customHeight="1" x14ac:dyDescent="0.25">
      <c r="A44" s="41"/>
      <c r="B44" s="56"/>
      <c r="C44" s="41" t="s">
        <v>138</v>
      </c>
      <c r="D44" s="41"/>
      <c r="E44" s="7"/>
      <c r="F44" s="6"/>
      <c r="G44" s="59"/>
      <c r="H44" s="58">
        <f>+H45+H46+H47+H48+H49</f>
        <v>45138.136497</v>
      </c>
      <c r="I44" s="58">
        <f>+I45+I46+I47+I48+I49</f>
        <v>10387.25243095</v>
      </c>
      <c r="J44" s="53"/>
    </row>
    <row r="45" spans="1:10" ht="49.5" x14ac:dyDescent="0.25">
      <c r="A45" s="35">
        <v>34</v>
      </c>
      <c r="B45" s="56"/>
      <c r="C45" s="20" t="s">
        <v>177</v>
      </c>
      <c r="D45" s="55"/>
      <c r="E45" s="7" t="s">
        <v>1</v>
      </c>
      <c r="F45" s="6" t="s">
        <v>176</v>
      </c>
      <c r="G45" s="14" t="s">
        <v>175</v>
      </c>
      <c r="H45" s="15">
        <v>8229.5078759999997</v>
      </c>
      <c r="I45" s="49">
        <v>2449.7611114000001</v>
      </c>
      <c r="J45" s="53"/>
    </row>
    <row r="46" spans="1:10" ht="33" x14ac:dyDescent="0.25">
      <c r="A46" s="35">
        <v>35</v>
      </c>
      <c r="B46" s="56"/>
      <c r="C46" s="20" t="s">
        <v>174</v>
      </c>
      <c r="D46" s="55">
        <v>624</v>
      </c>
      <c r="E46" s="7" t="s">
        <v>1</v>
      </c>
      <c r="F46" s="6" t="s">
        <v>91</v>
      </c>
      <c r="G46" s="14" t="s">
        <v>90</v>
      </c>
      <c r="H46" s="10">
        <v>7409.3767159999998</v>
      </c>
      <c r="I46" s="49">
        <v>1846.1412624</v>
      </c>
      <c r="J46" s="53"/>
    </row>
    <row r="47" spans="1:10" ht="34.5" x14ac:dyDescent="0.25">
      <c r="A47" s="35">
        <v>36</v>
      </c>
      <c r="B47" s="56"/>
      <c r="C47" s="57" t="s">
        <v>173</v>
      </c>
      <c r="D47" s="55"/>
      <c r="E47" s="7" t="s">
        <v>1</v>
      </c>
      <c r="F47" s="6" t="s">
        <v>44</v>
      </c>
      <c r="G47" s="14" t="s">
        <v>43</v>
      </c>
      <c r="H47" s="10">
        <v>11556.1875924</v>
      </c>
      <c r="I47" s="49">
        <v>3045.7282480000003</v>
      </c>
      <c r="J47" s="53"/>
    </row>
    <row r="48" spans="1:10" ht="33" x14ac:dyDescent="0.25">
      <c r="A48" s="35">
        <v>37</v>
      </c>
      <c r="B48" s="56"/>
      <c r="C48" s="20" t="s">
        <v>172</v>
      </c>
      <c r="D48" s="38">
        <v>740</v>
      </c>
      <c r="E48" s="7" t="s">
        <v>1</v>
      </c>
      <c r="F48" s="6" t="s">
        <v>171</v>
      </c>
      <c r="G48" s="14" t="s">
        <v>170</v>
      </c>
      <c r="H48" s="10">
        <v>13887.30236</v>
      </c>
      <c r="I48" s="49">
        <v>2437.2575171500002</v>
      </c>
      <c r="J48" s="53"/>
    </row>
    <row r="49" spans="1:10" ht="49.5" x14ac:dyDescent="0.25">
      <c r="A49" s="35">
        <v>38</v>
      </c>
      <c r="B49" s="56"/>
      <c r="C49" s="20" t="s">
        <v>169</v>
      </c>
      <c r="D49" s="55"/>
      <c r="E49" s="7" t="s">
        <v>1</v>
      </c>
      <c r="F49" s="6" t="s">
        <v>168</v>
      </c>
      <c r="G49" s="14" t="s">
        <v>167</v>
      </c>
      <c r="H49" s="10">
        <v>4055.7619525999999</v>
      </c>
      <c r="I49" s="49">
        <v>608.36429199999998</v>
      </c>
      <c r="J49" s="53"/>
    </row>
    <row r="50" spans="1:10" ht="26.25" customHeight="1" x14ac:dyDescent="0.25">
      <c r="A50" s="37"/>
      <c r="B50" s="54"/>
      <c r="C50" s="37" t="s">
        <v>166</v>
      </c>
      <c r="D50" s="37"/>
      <c r="E50" s="7"/>
      <c r="F50" s="6"/>
      <c r="G50" s="12"/>
      <c r="H50" s="37">
        <f>+H51+H54+H63</f>
        <v>62165.097822199998</v>
      </c>
      <c r="I50" s="37">
        <f>+I51+I54+I63</f>
        <v>14080.960371420002</v>
      </c>
      <c r="J50" s="53"/>
    </row>
    <row r="51" spans="1:10" ht="29.25" customHeight="1" x14ac:dyDescent="0.25">
      <c r="A51" s="42"/>
      <c r="B51" s="52"/>
      <c r="C51" s="41" t="s">
        <v>126</v>
      </c>
      <c r="D51" s="41"/>
      <c r="E51" s="7"/>
      <c r="F51" s="6"/>
      <c r="G51" s="14"/>
      <c r="H51" s="40">
        <f>+H52+H53</f>
        <v>8969.8351322999988</v>
      </c>
      <c r="I51" s="40">
        <f>+I52+I53</f>
        <v>1451.2151092499998</v>
      </c>
    </row>
    <row r="52" spans="1:10" ht="33" x14ac:dyDescent="0.25">
      <c r="A52" s="35">
        <f>+A49+1</f>
        <v>39</v>
      </c>
      <c r="B52" s="51"/>
      <c r="C52" s="20" t="s">
        <v>165</v>
      </c>
      <c r="D52" s="38">
        <v>120</v>
      </c>
      <c r="E52" s="7" t="s">
        <v>1</v>
      </c>
      <c r="F52" s="6" t="s">
        <v>11</v>
      </c>
      <c r="G52" s="14" t="s">
        <v>10</v>
      </c>
      <c r="H52" s="10">
        <v>4289.8661169999996</v>
      </c>
      <c r="I52" s="3">
        <v>749.21975699999996</v>
      </c>
    </row>
    <row r="53" spans="1:10" ht="33" x14ac:dyDescent="0.25">
      <c r="A53" s="35">
        <f>+A52+1</f>
        <v>40</v>
      </c>
      <c r="B53" s="50"/>
      <c r="C53" s="20" t="s">
        <v>164</v>
      </c>
      <c r="D53" s="38">
        <v>120</v>
      </c>
      <c r="E53" s="7" t="s">
        <v>1</v>
      </c>
      <c r="F53" s="6" t="s">
        <v>163</v>
      </c>
      <c r="G53" s="14" t="s">
        <v>162</v>
      </c>
      <c r="H53" s="10">
        <v>4679.9690153000001</v>
      </c>
      <c r="I53" s="49">
        <v>701.99535225</v>
      </c>
    </row>
    <row r="54" spans="1:10" ht="16.5" x14ac:dyDescent="0.25">
      <c r="A54" s="42"/>
      <c r="B54" s="48"/>
      <c r="C54" s="41" t="s">
        <v>52</v>
      </c>
      <c r="D54" s="41"/>
      <c r="E54" s="3"/>
      <c r="F54" s="6"/>
      <c r="G54" s="14"/>
      <c r="H54" s="40">
        <f>+H55+H56+H57+H58+H59+H60+H61+H62</f>
        <v>32282.531586250003</v>
      </c>
      <c r="I54" s="40">
        <f>+I55+I56+I57+I58+I59+I60+I61+I62</f>
        <v>7200.326147310001</v>
      </c>
    </row>
    <row r="55" spans="1:10" ht="33" x14ac:dyDescent="0.25">
      <c r="A55" s="35">
        <f>+A53+1</f>
        <v>41</v>
      </c>
      <c r="B55" s="48"/>
      <c r="C55" s="20" t="s">
        <v>161</v>
      </c>
      <c r="D55" s="47">
        <v>240</v>
      </c>
      <c r="E55" s="7" t="s">
        <v>1</v>
      </c>
      <c r="F55" s="6" t="s">
        <v>160</v>
      </c>
      <c r="G55" s="14" t="s">
        <v>159</v>
      </c>
      <c r="H55" s="10">
        <v>6240.6767309500001</v>
      </c>
      <c r="I55" s="3">
        <v>1362.624096</v>
      </c>
    </row>
    <row r="56" spans="1:10" ht="33" x14ac:dyDescent="0.25">
      <c r="A56" s="35">
        <v>42</v>
      </c>
      <c r="B56" s="48"/>
      <c r="C56" s="20" t="s">
        <v>158</v>
      </c>
      <c r="D56" s="47">
        <v>120</v>
      </c>
      <c r="E56" s="7" t="s">
        <v>1</v>
      </c>
      <c r="F56" s="6" t="s">
        <v>157</v>
      </c>
      <c r="G56" s="14" t="s">
        <v>156</v>
      </c>
      <c r="H56" s="10">
        <v>4605.4327192500004</v>
      </c>
      <c r="I56" s="3">
        <v>690.81490785000005</v>
      </c>
    </row>
    <row r="57" spans="1:10" ht="33" x14ac:dyDescent="0.25">
      <c r="A57" s="35">
        <v>43</v>
      </c>
      <c r="B57" s="2"/>
      <c r="C57" s="20" t="s">
        <v>155</v>
      </c>
      <c r="D57" s="47">
        <v>90</v>
      </c>
      <c r="E57" s="7" t="s">
        <v>1</v>
      </c>
      <c r="F57" s="6" t="s">
        <v>154</v>
      </c>
      <c r="G57" s="14" t="s">
        <v>153</v>
      </c>
      <c r="H57" s="10">
        <v>3604.4649703499999</v>
      </c>
      <c r="I57" s="3">
        <v>1355.781583</v>
      </c>
    </row>
    <row r="58" spans="1:10" ht="33" x14ac:dyDescent="0.25">
      <c r="A58" s="35">
        <v>44</v>
      </c>
      <c r="B58" s="2"/>
      <c r="C58" s="20" t="s">
        <v>152</v>
      </c>
      <c r="D58" s="47">
        <v>90</v>
      </c>
      <c r="E58" s="7" t="s">
        <v>1</v>
      </c>
      <c r="F58" s="6" t="s">
        <v>151</v>
      </c>
      <c r="G58" s="14" t="s">
        <v>150</v>
      </c>
      <c r="H58" s="15">
        <v>3461.2447848500001</v>
      </c>
      <c r="I58" s="3">
        <v>519.18671773000005</v>
      </c>
    </row>
    <row r="59" spans="1:10" ht="33" x14ac:dyDescent="0.25">
      <c r="A59" s="35">
        <v>45</v>
      </c>
      <c r="B59" s="2"/>
      <c r="C59" s="20" t="s">
        <v>149</v>
      </c>
      <c r="D59" s="47">
        <v>90</v>
      </c>
      <c r="E59" s="7" t="s">
        <v>1</v>
      </c>
      <c r="F59" s="6" t="s">
        <v>148</v>
      </c>
      <c r="G59" s="14" t="s">
        <v>147</v>
      </c>
      <c r="H59" s="15">
        <v>3462.11578285</v>
      </c>
      <c r="I59" s="3">
        <v>519.31736742999999</v>
      </c>
    </row>
    <row r="60" spans="1:10" ht="33" x14ac:dyDescent="0.25">
      <c r="A60" s="35">
        <v>46</v>
      </c>
      <c r="B60" s="2"/>
      <c r="C60" s="20" t="s">
        <v>146</v>
      </c>
      <c r="D60" s="47">
        <v>90</v>
      </c>
      <c r="E60" s="7" t="s">
        <v>1</v>
      </c>
      <c r="F60" s="6" t="s">
        <v>145</v>
      </c>
      <c r="G60" s="14" t="s">
        <v>144</v>
      </c>
      <c r="H60" s="10">
        <v>3235.4915890000002</v>
      </c>
      <c r="I60" s="3">
        <v>1069.0928517</v>
      </c>
    </row>
    <row r="61" spans="1:10" ht="33" x14ac:dyDescent="0.25">
      <c r="A61" s="35">
        <v>47</v>
      </c>
      <c r="B61" s="2"/>
      <c r="C61" s="20" t="s">
        <v>143</v>
      </c>
      <c r="D61" s="47">
        <v>150</v>
      </c>
      <c r="E61" s="7" t="s">
        <v>1</v>
      </c>
      <c r="F61" s="6" t="s">
        <v>142</v>
      </c>
      <c r="G61" s="14" t="s">
        <v>141</v>
      </c>
      <c r="H61" s="10">
        <v>4122.8191939999997</v>
      </c>
      <c r="I61" s="3">
        <v>618.42287910000005</v>
      </c>
    </row>
    <row r="62" spans="1:10" ht="33" x14ac:dyDescent="0.25">
      <c r="A62" s="35">
        <v>48</v>
      </c>
      <c r="B62" s="2"/>
      <c r="C62" s="20" t="s">
        <v>140</v>
      </c>
      <c r="D62" s="47">
        <v>90</v>
      </c>
      <c r="E62" s="7" t="s">
        <v>1</v>
      </c>
      <c r="F62" s="6" t="s">
        <v>139</v>
      </c>
      <c r="G62" s="14" t="s">
        <v>113</v>
      </c>
      <c r="H62" s="10">
        <v>3550.2858150000002</v>
      </c>
      <c r="I62" s="3">
        <v>1065.0857444999999</v>
      </c>
    </row>
    <row r="63" spans="1:10" ht="16.5" x14ac:dyDescent="0.25">
      <c r="A63" s="42"/>
      <c r="B63" s="2"/>
      <c r="C63" s="41" t="s">
        <v>138</v>
      </c>
      <c r="D63" s="41"/>
      <c r="E63" s="3"/>
      <c r="F63" s="6"/>
      <c r="G63" s="14"/>
      <c r="H63" s="40">
        <f>+H64+H65+H66+H67</f>
        <v>20912.73110365</v>
      </c>
      <c r="I63" s="40">
        <f>+I64+I65+I66+I67</f>
        <v>5429.4191148599994</v>
      </c>
    </row>
    <row r="64" spans="1:10" ht="33" x14ac:dyDescent="0.25">
      <c r="A64" s="35">
        <v>49</v>
      </c>
      <c r="B64" s="2"/>
      <c r="C64" s="20" t="s">
        <v>137</v>
      </c>
      <c r="D64" s="47">
        <v>180</v>
      </c>
      <c r="E64" s="7" t="s">
        <v>1</v>
      </c>
      <c r="F64" s="6" t="s">
        <v>136</v>
      </c>
      <c r="G64" s="14" t="s">
        <v>135</v>
      </c>
      <c r="H64" s="10">
        <v>4606.3546500000002</v>
      </c>
      <c r="I64" s="3">
        <v>1344.9152214999999</v>
      </c>
    </row>
    <row r="65" spans="1:9" ht="33" x14ac:dyDescent="0.25">
      <c r="A65" s="35">
        <v>50</v>
      </c>
      <c r="B65" s="2"/>
      <c r="C65" s="20" t="s">
        <v>134</v>
      </c>
      <c r="D65" s="47">
        <v>140</v>
      </c>
      <c r="E65" s="7" t="s">
        <v>1</v>
      </c>
      <c r="F65" s="6" t="s">
        <v>41</v>
      </c>
      <c r="G65" s="14" t="s">
        <v>40</v>
      </c>
      <c r="H65" s="10">
        <v>4136.2821789999998</v>
      </c>
      <c r="I65" s="3">
        <v>1188.8732858999999</v>
      </c>
    </row>
    <row r="66" spans="1:9" ht="33" x14ac:dyDescent="0.25">
      <c r="A66" s="35">
        <v>51</v>
      </c>
      <c r="B66" s="2"/>
      <c r="C66" s="20" t="s">
        <v>133</v>
      </c>
      <c r="D66" s="47">
        <v>360</v>
      </c>
      <c r="E66" s="7" t="s">
        <v>1</v>
      </c>
      <c r="F66" s="6" t="s">
        <v>132</v>
      </c>
      <c r="G66" s="14" t="s">
        <v>131</v>
      </c>
      <c r="H66" s="10">
        <v>8718.1287456499995</v>
      </c>
      <c r="I66" s="3">
        <v>2377.8357780000001</v>
      </c>
    </row>
    <row r="67" spans="1:9" ht="33" x14ac:dyDescent="0.25">
      <c r="A67" s="35">
        <v>52</v>
      </c>
      <c r="B67" s="2"/>
      <c r="C67" s="20" t="s">
        <v>130</v>
      </c>
      <c r="D67" s="47">
        <v>140</v>
      </c>
      <c r="E67" s="7" t="s">
        <v>1</v>
      </c>
      <c r="F67" s="6" t="s">
        <v>129</v>
      </c>
      <c r="G67" s="14" t="s">
        <v>128</v>
      </c>
      <c r="H67" s="10">
        <v>3451.9655290000001</v>
      </c>
      <c r="I67" s="3">
        <v>517.79482945999996</v>
      </c>
    </row>
    <row r="68" spans="1:9" ht="16.5" x14ac:dyDescent="0.25">
      <c r="A68" s="37"/>
      <c r="B68" s="2"/>
      <c r="C68" s="37" t="s">
        <v>127</v>
      </c>
      <c r="D68" s="37"/>
      <c r="E68" s="3"/>
      <c r="F68" s="6"/>
      <c r="G68" s="12"/>
      <c r="H68" s="37">
        <f>+H69+H71+H84</f>
        <v>38659.399589249995</v>
      </c>
      <c r="I68" s="37">
        <f>+I69+I71+I84</f>
        <v>9158.1250370100006</v>
      </c>
    </row>
    <row r="69" spans="1:9" ht="16.5" x14ac:dyDescent="0.25">
      <c r="A69" s="42"/>
      <c r="B69" s="2"/>
      <c r="C69" s="41" t="s">
        <v>126</v>
      </c>
      <c r="D69" s="41"/>
      <c r="E69" s="3"/>
      <c r="F69" s="6"/>
      <c r="G69" s="14"/>
      <c r="H69" s="40">
        <f>+H70</f>
        <v>0</v>
      </c>
      <c r="I69" s="40">
        <f>+I70</f>
        <v>0</v>
      </c>
    </row>
    <row r="70" spans="1:9" ht="33" x14ac:dyDescent="0.25">
      <c r="A70" s="35">
        <v>53</v>
      </c>
      <c r="B70" s="2"/>
      <c r="C70" s="20" t="s">
        <v>125</v>
      </c>
      <c r="D70" s="46">
        <v>1</v>
      </c>
      <c r="E70" s="7" t="s">
        <v>1</v>
      </c>
      <c r="F70" s="6"/>
      <c r="G70" s="14" t="s">
        <v>124</v>
      </c>
      <c r="H70" s="10"/>
      <c r="I70" s="10"/>
    </row>
    <row r="71" spans="1:9" ht="16.5" x14ac:dyDescent="0.25">
      <c r="A71" s="42"/>
      <c r="B71" s="2"/>
      <c r="C71" s="41" t="s">
        <v>52</v>
      </c>
      <c r="D71" s="41"/>
      <c r="E71" s="3"/>
      <c r="F71" s="6"/>
      <c r="G71" s="5"/>
      <c r="H71" s="40">
        <f>+H72+H73+H74+H75+H76+H77+H78+H79+H80+H81+H82+H83</f>
        <v>30877.722298499997</v>
      </c>
      <c r="I71" s="40">
        <f>+I72+I73+I74+I75+I76+I77+I78+I79+I80+I81+I82+I83</f>
        <v>6245.5026880100004</v>
      </c>
    </row>
    <row r="72" spans="1:9" ht="66" x14ac:dyDescent="0.25">
      <c r="A72" s="35">
        <v>54</v>
      </c>
      <c r="B72" s="2"/>
      <c r="C72" s="20" t="s">
        <v>123</v>
      </c>
      <c r="D72" s="43">
        <v>50</v>
      </c>
      <c r="E72" s="7" t="s">
        <v>1</v>
      </c>
      <c r="F72" s="6" t="s">
        <v>122</v>
      </c>
      <c r="G72" s="14" t="s">
        <v>121</v>
      </c>
      <c r="H72" s="10">
        <v>2367.6629751999999</v>
      </c>
      <c r="I72" s="3">
        <v>563.85935300000006</v>
      </c>
    </row>
    <row r="73" spans="1:9" ht="49.5" x14ac:dyDescent="0.25">
      <c r="A73" s="35">
        <v>55</v>
      </c>
      <c r="B73" s="2"/>
      <c r="C73" s="20" t="s">
        <v>120</v>
      </c>
      <c r="D73" s="46">
        <v>1</v>
      </c>
      <c r="E73" s="7" t="s">
        <v>1</v>
      </c>
      <c r="F73" s="6" t="s">
        <v>25</v>
      </c>
      <c r="G73" s="14" t="s">
        <v>24</v>
      </c>
      <c r="H73" s="10">
        <v>5162.2422999999999</v>
      </c>
      <c r="I73" s="3">
        <v>747.61943099999996</v>
      </c>
    </row>
    <row r="74" spans="1:9" ht="66" x14ac:dyDescent="0.25">
      <c r="A74" s="35">
        <v>56</v>
      </c>
      <c r="B74" s="2"/>
      <c r="C74" s="20" t="s">
        <v>119</v>
      </c>
      <c r="D74" s="46">
        <v>1</v>
      </c>
      <c r="E74" s="7" t="s">
        <v>1</v>
      </c>
      <c r="F74" s="6" t="s">
        <v>118</v>
      </c>
      <c r="G74" s="14">
        <v>302890965</v>
      </c>
      <c r="H74" s="10">
        <v>675.93715099999997</v>
      </c>
      <c r="I74" s="3">
        <v>526</v>
      </c>
    </row>
    <row r="75" spans="1:9" ht="33" x14ac:dyDescent="0.25">
      <c r="A75" s="35">
        <v>57</v>
      </c>
      <c r="B75" s="2"/>
      <c r="C75" s="20" t="s">
        <v>117</v>
      </c>
      <c r="D75" s="43">
        <v>50</v>
      </c>
      <c r="E75" s="7" t="s">
        <v>1</v>
      </c>
      <c r="F75" s="6" t="s">
        <v>102</v>
      </c>
      <c r="G75" s="14" t="s">
        <v>101</v>
      </c>
      <c r="H75" s="10">
        <v>2539.8245829500001</v>
      </c>
      <c r="I75" s="3">
        <v>380.97368729999999</v>
      </c>
    </row>
    <row r="76" spans="1:9" ht="33" x14ac:dyDescent="0.25">
      <c r="A76" s="35">
        <v>58</v>
      </c>
      <c r="B76" s="2"/>
      <c r="C76" s="20" t="s">
        <v>116</v>
      </c>
      <c r="D76" s="43">
        <v>1</v>
      </c>
      <c r="E76" s="7" t="s">
        <v>1</v>
      </c>
      <c r="F76" s="6"/>
      <c r="G76" s="14"/>
      <c r="H76" s="15"/>
      <c r="I76" s="3">
        <v>0</v>
      </c>
    </row>
    <row r="77" spans="1:9" ht="49.5" x14ac:dyDescent="0.25">
      <c r="A77" s="35">
        <v>59</v>
      </c>
      <c r="B77" s="2"/>
      <c r="C77" s="20" t="s">
        <v>115</v>
      </c>
      <c r="D77" s="43">
        <v>50</v>
      </c>
      <c r="E77" s="7" t="s">
        <v>1</v>
      </c>
      <c r="F77" s="6" t="s">
        <v>114</v>
      </c>
      <c r="G77" s="14" t="s">
        <v>113</v>
      </c>
      <c r="H77" s="15">
        <v>2476.3399760000002</v>
      </c>
      <c r="I77" s="3">
        <v>517.22080199999994</v>
      </c>
    </row>
    <row r="78" spans="1:9" ht="33" x14ac:dyDescent="0.25">
      <c r="A78" s="35">
        <v>60</v>
      </c>
      <c r="B78" s="2"/>
      <c r="C78" s="20" t="s">
        <v>112</v>
      </c>
      <c r="D78" s="43">
        <v>50</v>
      </c>
      <c r="E78" s="7" t="s">
        <v>1</v>
      </c>
      <c r="F78" s="6" t="s">
        <v>111</v>
      </c>
      <c r="G78" s="14" t="s">
        <v>110</v>
      </c>
      <c r="H78" s="10">
        <v>2274.1611385000001</v>
      </c>
      <c r="I78" s="3">
        <v>341.12416999999999</v>
      </c>
    </row>
    <row r="79" spans="1:9" ht="132" x14ac:dyDescent="0.25">
      <c r="A79" s="35">
        <v>61</v>
      </c>
      <c r="B79" s="2"/>
      <c r="C79" s="20" t="s">
        <v>109</v>
      </c>
      <c r="D79" s="43">
        <v>100</v>
      </c>
      <c r="E79" s="7" t="s">
        <v>1</v>
      </c>
      <c r="F79" s="6" t="s">
        <v>108</v>
      </c>
      <c r="G79" s="14" t="s">
        <v>107</v>
      </c>
      <c r="H79" s="15">
        <v>4549.9753387500004</v>
      </c>
      <c r="I79" s="3">
        <v>868.63713181000003</v>
      </c>
    </row>
    <row r="80" spans="1:9" ht="33" x14ac:dyDescent="0.25">
      <c r="A80" s="35">
        <v>62</v>
      </c>
      <c r="B80" s="2"/>
      <c r="C80" s="20" t="s">
        <v>106</v>
      </c>
      <c r="D80" s="43">
        <v>50</v>
      </c>
      <c r="E80" s="7" t="s">
        <v>1</v>
      </c>
      <c r="F80" s="6" t="s">
        <v>105</v>
      </c>
      <c r="G80" s="14" t="s">
        <v>104</v>
      </c>
      <c r="H80" s="10">
        <v>2373.4022949999999</v>
      </c>
      <c r="I80" s="3">
        <v>521.05084624999995</v>
      </c>
    </row>
    <row r="81" spans="1:9" ht="69" x14ac:dyDescent="0.25">
      <c r="A81" s="35">
        <v>63</v>
      </c>
      <c r="B81" s="2"/>
      <c r="C81" s="45" t="s">
        <v>103</v>
      </c>
      <c r="D81" s="43">
        <v>50</v>
      </c>
      <c r="E81" s="7" t="s">
        <v>1</v>
      </c>
      <c r="F81" s="6" t="s">
        <v>102</v>
      </c>
      <c r="G81" s="14" t="s">
        <v>101</v>
      </c>
      <c r="H81" s="44">
        <v>2932.90559085</v>
      </c>
      <c r="I81" s="3">
        <v>426.44690385000001</v>
      </c>
    </row>
    <row r="82" spans="1:9" ht="33" x14ac:dyDescent="0.25">
      <c r="A82" s="35">
        <v>64</v>
      </c>
      <c r="B82" s="2"/>
      <c r="C82" s="20" t="s">
        <v>100</v>
      </c>
      <c r="D82" s="43">
        <v>50</v>
      </c>
      <c r="E82" s="7" t="s">
        <v>1</v>
      </c>
      <c r="F82" s="6" t="s">
        <v>99</v>
      </c>
      <c r="G82" s="14" t="s">
        <v>56</v>
      </c>
      <c r="H82" s="10">
        <v>3234.15801225</v>
      </c>
      <c r="I82" s="3">
        <v>1008.9034227999999</v>
      </c>
    </row>
    <row r="83" spans="1:9" ht="49.5" x14ac:dyDescent="0.25">
      <c r="A83" s="35">
        <v>65</v>
      </c>
      <c r="B83" s="2"/>
      <c r="C83" s="20" t="s">
        <v>98</v>
      </c>
      <c r="D83" s="43">
        <v>50</v>
      </c>
      <c r="E83" s="7" t="s">
        <v>1</v>
      </c>
      <c r="F83" s="6" t="s">
        <v>97</v>
      </c>
      <c r="G83" s="14" t="s">
        <v>96</v>
      </c>
      <c r="H83" s="10">
        <v>2291.1129380000002</v>
      </c>
      <c r="I83" s="3">
        <v>343.66694000000001</v>
      </c>
    </row>
    <row r="84" spans="1:9" ht="16.5" x14ac:dyDescent="0.25">
      <c r="A84" s="42"/>
      <c r="B84" s="2"/>
      <c r="C84" s="41" t="s">
        <v>29</v>
      </c>
      <c r="D84" s="41"/>
      <c r="E84" s="3"/>
      <c r="F84" s="6"/>
      <c r="G84" s="14"/>
      <c r="H84" s="40">
        <f>+H85+H88</f>
        <v>7781.6772907499999</v>
      </c>
      <c r="I84" s="40">
        <f>+I85+I88</f>
        <v>2912.6223489999998</v>
      </c>
    </row>
    <row r="85" spans="1:9" ht="33" x14ac:dyDescent="0.25">
      <c r="A85" s="35">
        <v>66</v>
      </c>
      <c r="B85" s="2"/>
      <c r="C85" s="20" t="s">
        <v>95</v>
      </c>
      <c r="D85" s="38">
        <v>50</v>
      </c>
      <c r="E85" s="7" t="s">
        <v>1</v>
      </c>
      <c r="F85" s="6" t="s">
        <v>94</v>
      </c>
      <c r="G85" s="14" t="s">
        <v>93</v>
      </c>
      <c r="H85" s="10">
        <v>2372.3628237500002</v>
      </c>
      <c r="I85" s="3">
        <v>700.34844199999998</v>
      </c>
    </row>
    <row r="86" spans="1:9" ht="33" x14ac:dyDescent="0.25">
      <c r="A86" s="35">
        <v>67</v>
      </c>
      <c r="B86" s="2"/>
      <c r="C86" s="20" t="s">
        <v>92</v>
      </c>
      <c r="D86" s="38">
        <v>100</v>
      </c>
      <c r="E86" s="7" t="s">
        <v>1</v>
      </c>
      <c r="F86" s="6" t="s">
        <v>91</v>
      </c>
      <c r="G86" s="14" t="s">
        <v>90</v>
      </c>
      <c r="H86" s="10">
        <v>3958.7908032999999</v>
      </c>
      <c r="I86" s="3">
        <v>864.37753945000009</v>
      </c>
    </row>
    <row r="87" spans="1:9" ht="16.5" x14ac:dyDescent="0.25">
      <c r="A87" s="39"/>
      <c r="B87" s="2"/>
      <c r="C87" s="39" t="s">
        <v>89</v>
      </c>
      <c r="D87" s="39"/>
      <c r="E87" s="3"/>
      <c r="F87" s="6"/>
      <c r="G87" s="12"/>
      <c r="H87" s="39">
        <f>+H88+H89</f>
        <v>12038.254186800001</v>
      </c>
      <c r="I87" s="39">
        <f>+I88+I89</f>
        <v>2796.6935909999997</v>
      </c>
    </row>
    <row r="88" spans="1:9" ht="69" x14ac:dyDescent="0.25">
      <c r="A88" s="35">
        <v>68</v>
      </c>
      <c r="B88" s="2"/>
      <c r="C88" s="27" t="s">
        <v>88</v>
      </c>
      <c r="D88" s="38" t="s">
        <v>84</v>
      </c>
      <c r="E88" s="7" t="s">
        <v>1</v>
      </c>
      <c r="F88" s="6" t="s">
        <v>87</v>
      </c>
      <c r="G88" s="14" t="s">
        <v>86</v>
      </c>
      <c r="H88" s="10">
        <v>5409.3144670000001</v>
      </c>
      <c r="I88" s="3">
        <v>2212.2739069999998</v>
      </c>
    </row>
    <row r="89" spans="1:9" ht="82.5" x14ac:dyDescent="0.25">
      <c r="A89" s="35">
        <v>69</v>
      </c>
      <c r="B89" s="2"/>
      <c r="C89" s="27" t="s">
        <v>85</v>
      </c>
      <c r="D89" s="38" t="s">
        <v>84</v>
      </c>
      <c r="E89" s="7" t="s">
        <v>1</v>
      </c>
      <c r="F89" s="6" t="s">
        <v>83</v>
      </c>
      <c r="G89" s="14" t="s">
        <v>82</v>
      </c>
      <c r="H89" s="10">
        <v>6628.9397197999997</v>
      </c>
      <c r="I89" s="3">
        <v>584.41968399999996</v>
      </c>
    </row>
    <row r="90" spans="1:9" ht="33" x14ac:dyDescent="0.25">
      <c r="A90" s="37"/>
      <c r="B90" s="2"/>
      <c r="C90" s="37" t="s">
        <v>81</v>
      </c>
      <c r="D90" s="37"/>
      <c r="E90" s="3"/>
      <c r="F90" s="6"/>
      <c r="G90" s="12"/>
      <c r="H90" s="37">
        <f>+H91+H92+H93+H94+H95+H96+H97+H98+H99+H100+H101+H102+H103+H104</f>
        <v>14688.370718999999</v>
      </c>
      <c r="I90" s="37">
        <f>+I91+I92+I93+I94+I95+I96+I97+I98+I99+I100+I101+I102+I103+I104</f>
        <v>4402.5112070000005</v>
      </c>
    </row>
    <row r="91" spans="1:9" ht="66" x14ac:dyDescent="0.25">
      <c r="A91" s="35">
        <v>70</v>
      </c>
      <c r="B91" s="2"/>
      <c r="C91" s="20" t="s">
        <v>80</v>
      </c>
      <c r="D91" s="34">
        <v>0.13</v>
      </c>
      <c r="E91" s="7" t="s">
        <v>1</v>
      </c>
      <c r="F91" s="6" t="s">
        <v>66</v>
      </c>
      <c r="G91" s="14">
        <v>305501353</v>
      </c>
      <c r="H91" s="10">
        <v>387.27842900000002</v>
      </c>
      <c r="I91" s="3">
        <v>112.18352899999999</v>
      </c>
    </row>
    <row r="92" spans="1:9" ht="66" x14ac:dyDescent="0.25">
      <c r="A92" s="35">
        <v>71</v>
      </c>
      <c r="B92" s="2"/>
      <c r="C92" s="20" t="s">
        <v>79</v>
      </c>
      <c r="D92" s="34">
        <v>0.15</v>
      </c>
      <c r="E92" s="7" t="s">
        <v>1</v>
      </c>
      <c r="F92" s="6" t="s">
        <v>66</v>
      </c>
      <c r="G92" s="14">
        <v>305501353</v>
      </c>
      <c r="H92" s="10">
        <v>440.24581000000001</v>
      </c>
      <c r="I92" s="3">
        <v>132.07374200000001</v>
      </c>
    </row>
    <row r="93" spans="1:9" ht="66" x14ac:dyDescent="0.25">
      <c r="A93" s="35">
        <v>72</v>
      </c>
      <c r="B93" s="2"/>
      <c r="C93" s="20" t="s">
        <v>78</v>
      </c>
      <c r="D93" s="34">
        <v>0.12</v>
      </c>
      <c r="E93" s="7" t="s">
        <v>1</v>
      </c>
      <c r="F93" s="6" t="s">
        <v>66</v>
      </c>
      <c r="G93" s="14">
        <v>305501353</v>
      </c>
      <c r="H93" s="10">
        <v>334.82025199999998</v>
      </c>
      <c r="I93" s="3">
        <v>100.446074</v>
      </c>
    </row>
    <row r="94" spans="1:9" ht="82.5" x14ac:dyDescent="0.25">
      <c r="A94" s="35">
        <v>73</v>
      </c>
      <c r="B94" s="2"/>
      <c r="C94" s="20" t="s">
        <v>77</v>
      </c>
      <c r="D94" s="34">
        <v>0.16500000000000001</v>
      </c>
      <c r="E94" s="7" t="s">
        <v>1</v>
      </c>
      <c r="F94" s="6" t="s">
        <v>66</v>
      </c>
      <c r="G94" s="14">
        <v>305501353</v>
      </c>
      <c r="H94" s="10">
        <v>449.96554700000002</v>
      </c>
      <c r="I94" s="3">
        <v>134.989664</v>
      </c>
    </row>
    <row r="95" spans="1:9" ht="66" x14ac:dyDescent="0.25">
      <c r="A95" s="35">
        <v>74</v>
      </c>
      <c r="B95" s="2"/>
      <c r="C95" s="20" t="s">
        <v>76</v>
      </c>
      <c r="D95" s="34">
        <v>0.155</v>
      </c>
      <c r="E95" s="7" t="s">
        <v>1</v>
      </c>
      <c r="F95" s="6" t="s">
        <v>66</v>
      </c>
      <c r="G95" s="14">
        <v>305501353</v>
      </c>
      <c r="H95" s="10">
        <v>291.36512399999998</v>
      </c>
      <c r="I95" s="3">
        <v>87.409536000000003</v>
      </c>
    </row>
    <row r="96" spans="1:9" ht="66" x14ac:dyDescent="0.25">
      <c r="A96" s="35">
        <v>75</v>
      </c>
      <c r="B96" s="2"/>
      <c r="C96" s="20" t="s">
        <v>75</v>
      </c>
      <c r="D96" s="34">
        <v>0.13700000000000001</v>
      </c>
      <c r="E96" s="7" t="s">
        <v>1</v>
      </c>
      <c r="F96" s="6" t="s">
        <v>66</v>
      </c>
      <c r="G96" s="14">
        <v>305501353</v>
      </c>
      <c r="H96" s="10">
        <v>380.49106</v>
      </c>
      <c r="I96" s="3">
        <v>114.147318</v>
      </c>
    </row>
    <row r="97" spans="1:9" ht="66" x14ac:dyDescent="0.25">
      <c r="A97" s="35">
        <v>76</v>
      </c>
      <c r="B97" s="2"/>
      <c r="C97" s="20" t="s">
        <v>74</v>
      </c>
      <c r="D97" s="34">
        <v>0.42</v>
      </c>
      <c r="E97" s="7" t="s">
        <v>1</v>
      </c>
      <c r="F97" s="6" t="s">
        <v>66</v>
      </c>
      <c r="G97" s="14">
        <v>305501353</v>
      </c>
      <c r="H97" s="10">
        <v>1031.0636280000001</v>
      </c>
      <c r="I97" s="3">
        <v>309.31908800000002</v>
      </c>
    </row>
    <row r="98" spans="1:9" ht="115.5" x14ac:dyDescent="0.25">
      <c r="A98" s="35">
        <v>77</v>
      </c>
      <c r="B98" s="2"/>
      <c r="C98" s="20" t="s">
        <v>73</v>
      </c>
      <c r="D98" s="34">
        <v>0.74</v>
      </c>
      <c r="E98" s="7" t="s">
        <v>1</v>
      </c>
      <c r="F98" s="6" t="s">
        <v>66</v>
      </c>
      <c r="G98" s="14">
        <v>305501353</v>
      </c>
      <c r="H98" s="36">
        <v>6086.8588659999996</v>
      </c>
      <c r="I98" s="3">
        <v>1826.0576599999999</v>
      </c>
    </row>
    <row r="99" spans="1:9" ht="49.5" x14ac:dyDescent="0.25">
      <c r="A99" s="35">
        <v>78</v>
      </c>
      <c r="B99" s="2"/>
      <c r="C99" s="20" t="s">
        <v>72</v>
      </c>
      <c r="D99" s="34">
        <v>0.56999999999999995</v>
      </c>
      <c r="E99" s="7" t="s">
        <v>1</v>
      </c>
      <c r="F99" s="6" t="s">
        <v>66</v>
      </c>
      <c r="G99" s="14">
        <v>305501353</v>
      </c>
      <c r="H99" s="10">
        <v>492.43401899999998</v>
      </c>
      <c r="I99" s="3">
        <v>147.73020399999999</v>
      </c>
    </row>
    <row r="100" spans="1:9" ht="66" x14ac:dyDescent="0.25">
      <c r="A100" s="35">
        <v>79</v>
      </c>
      <c r="B100" s="2"/>
      <c r="C100" s="20" t="s">
        <v>71</v>
      </c>
      <c r="D100" s="34">
        <v>1.5</v>
      </c>
      <c r="E100" s="7" t="s">
        <v>1</v>
      </c>
      <c r="F100" s="6" t="s">
        <v>66</v>
      </c>
      <c r="G100" s="14">
        <v>305501353</v>
      </c>
      <c r="H100" s="10">
        <v>1283.38681</v>
      </c>
      <c r="I100" s="3">
        <v>385.01604200000003</v>
      </c>
    </row>
    <row r="101" spans="1:9" ht="82.5" x14ac:dyDescent="0.25">
      <c r="A101" s="35">
        <v>80</v>
      </c>
      <c r="B101" s="2"/>
      <c r="C101" s="20" t="s">
        <v>70</v>
      </c>
      <c r="D101" s="34">
        <v>0.26</v>
      </c>
      <c r="E101" s="7" t="s">
        <v>1</v>
      </c>
      <c r="F101" s="6" t="s">
        <v>66</v>
      </c>
      <c r="G101" s="14">
        <v>305501353</v>
      </c>
      <c r="H101" s="10">
        <v>822.69079099999999</v>
      </c>
      <c r="I101" s="3">
        <v>246.80723599999999</v>
      </c>
    </row>
    <row r="102" spans="1:9" ht="66" x14ac:dyDescent="0.25">
      <c r="A102" s="35">
        <v>81</v>
      </c>
      <c r="B102" s="2"/>
      <c r="C102" s="20" t="s">
        <v>69</v>
      </c>
      <c r="D102" s="34">
        <v>0.65</v>
      </c>
      <c r="E102" s="7" t="s">
        <v>1</v>
      </c>
      <c r="F102" s="6" t="s">
        <v>66</v>
      </c>
      <c r="G102" s="14">
        <v>305501353</v>
      </c>
      <c r="H102" s="10">
        <v>494.75094300000001</v>
      </c>
      <c r="I102" s="3">
        <v>148.42528200000001</v>
      </c>
    </row>
    <row r="103" spans="1:9" ht="99" x14ac:dyDescent="0.25">
      <c r="A103" s="35">
        <v>82</v>
      </c>
      <c r="B103" s="2"/>
      <c r="C103" s="20" t="s">
        <v>68</v>
      </c>
      <c r="D103" s="34">
        <v>0.7</v>
      </c>
      <c r="E103" s="7" t="s">
        <v>1</v>
      </c>
      <c r="F103" s="6" t="s">
        <v>66</v>
      </c>
      <c r="G103" s="14">
        <v>305501353</v>
      </c>
      <c r="H103" s="10">
        <v>952.87584300000003</v>
      </c>
      <c r="I103" s="3">
        <v>285.862752</v>
      </c>
    </row>
    <row r="104" spans="1:9" ht="115.5" x14ac:dyDescent="0.25">
      <c r="A104" s="35">
        <v>83</v>
      </c>
      <c r="B104" s="2"/>
      <c r="C104" s="20" t="s">
        <v>67</v>
      </c>
      <c r="D104" s="34">
        <v>0.14000000000000001</v>
      </c>
      <c r="E104" s="7" t="s">
        <v>1</v>
      </c>
      <c r="F104" s="6" t="s">
        <v>66</v>
      </c>
      <c r="G104" s="14">
        <v>305501353</v>
      </c>
      <c r="H104" s="10">
        <v>1240.143597</v>
      </c>
      <c r="I104" s="3">
        <v>372.04307999999997</v>
      </c>
    </row>
    <row r="105" spans="1:9" ht="16.5" x14ac:dyDescent="0.25">
      <c r="A105" s="33"/>
      <c r="B105" s="2"/>
      <c r="C105" s="33" t="s">
        <v>65</v>
      </c>
      <c r="D105" s="32"/>
      <c r="E105" s="3"/>
      <c r="F105" s="6"/>
      <c r="G105" s="12"/>
      <c r="H105" s="11">
        <f>+H106+H107+H108+H110</f>
        <v>53586.114242749994</v>
      </c>
      <c r="I105" s="11">
        <f>+I106+I107+I108+I110</f>
        <v>17056.05197085</v>
      </c>
    </row>
    <row r="106" spans="1:9" ht="51.75" x14ac:dyDescent="0.25">
      <c r="A106" s="10">
        <v>84</v>
      </c>
      <c r="B106" s="2"/>
      <c r="C106" s="27" t="s">
        <v>64</v>
      </c>
      <c r="D106" s="8"/>
      <c r="E106" s="7" t="s">
        <v>1</v>
      </c>
      <c r="F106" s="6" t="s">
        <v>63</v>
      </c>
      <c r="G106" s="14" t="s">
        <v>62</v>
      </c>
      <c r="H106" s="10">
        <v>7206.7196498000003</v>
      </c>
      <c r="I106" s="3">
        <v>1225.1423400000001</v>
      </c>
    </row>
    <row r="107" spans="1:9" ht="51.75" x14ac:dyDescent="0.25">
      <c r="A107" s="10">
        <v>85</v>
      </c>
      <c r="B107" s="2"/>
      <c r="C107" s="27" t="s">
        <v>61</v>
      </c>
      <c r="D107" s="8"/>
      <c r="E107" s="7" t="s">
        <v>1</v>
      </c>
      <c r="F107" s="6" t="s">
        <v>60</v>
      </c>
      <c r="G107" s="14" t="s">
        <v>59</v>
      </c>
      <c r="H107" s="15">
        <v>3448.5756523</v>
      </c>
      <c r="I107" s="3">
        <v>770.73337485000002</v>
      </c>
    </row>
    <row r="108" spans="1:9" ht="51.75" x14ac:dyDescent="0.25">
      <c r="A108" s="10">
        <v>86</v>
      </c>
      <c r="B108" s="2"/>
      <c r="C108" s="27" t="s">
        <v>58</v>
      </c>
      <c r="D108" s="8"/>
      <c r="E108" s="7" t="s">
        <v>1</v>
      </c>
      <c r="F108" s="6" t="s">
        <v>57</v>
      </c>
      <c r="G108" s="14" t="s">
        <v>56</v>
      </c>
      <c r="H108" s="15">
        <v>3434.8462266500001</v>
      </c>
      <c r="I108" s="3">
        <v>715.40705800000001</v>
      </c>
    </row>
    <row r="109" spans="1:9" ht="16.5" x14ac:dyDescent="0.25">
      <c r="A109" s="31"/>
      <c r="B109" s="2"/>
      <c r="C109" s="31"/>
      <c r="D109" s="31"/>
      <c r="E109" s="3"/>
      <c r="F109" s="6"/>
      <c r="G109" s="30"/>
      <c r="H109" s="29">
        <f>+H110</f>
        <v>39495.972713999996</v>
      </c>
      <c r="I109" s="29">
        <f>+I110</f>
        <v>14344.769197999998</v>
      </c>
    </row>
    <row r="110" spans="1:9" ht="51.75" x14ac:dyDescent="0.25">
      <c r="A110" s="28">
        <v>87</v>
      </c>
      <c r="B110" s="2"/>
      <c r="C110" s="27" t="s">
        <v>55</v>
      </c>
      <c r="D110" s="8"/>
      <c r="E110" s="7" t="s">
        <v>1</v>
      </c>
      <c r="F110" s="6" t="s">
        <v>14</v>
      </c>
      <c r="G110" s="16" t="s">
        <v>13</v>
      </c>
      <c r="H110" s="26">
        <v>39495.972713999996</v>
      </c>
      <c r="I110" s="3">
        <v>14344.769197999998</v>
      </c>
    </row>
    <row r="111" spans="1:9" ht="33" x14ac:dyDescent="0.25">
      <c r="A111" s="13"/>
      <c r="B111" s="2"/>
      <c r="C111" s="13" t="s">
        <v>54</v>
      </c>
      <c r="D111" s="13"/>
      <c r="E111" s="3"/>
      <c r="F111" s="6"/>
      <c r="G111" s="12"/>
      <c r="H111" s="25">
        <f>+H113+H123+H125+H127</f>
        <v>112703.75396505001</v>
      </c>
      <c r="I111" s="25">
        <f>+I113+I123+I125+I127</f>
        <v>17879.476124950001</v>
      </c>
    </row>
    <row r="112" spans="1:9" ht="16.5" x14ac:dyDescent="0.25">
      <c r="A112" s="19"/>
      <c r="B112" s="2"/>
      <c r="C112" s="19" t="s">
        <v>53</v>
      </c>
      <c r="D112" s="19"/>
      <c r="E112" s="3"/>
      <c r="F112" s="6"/>
      <c r="G112" s="14"/>
      <c r="H112" s="24">
        <f>+H113+H123</f>
        <v>71797.774193050005</v>
      </c>
      <c r="I112" s="24">
        <f>+I113+I123</f>
        <v>14799.70390095</v>
      </c>
    </row>
    <row r="113" spans="1:9" ht="16.5" x14ac:dyDescent="0.25">
      <c r="A113" s="22"/>
      <c r="B113" s="2"/>
      <c r="C113" s="22" t="s">
        <v>52</v>
      </c>
      <c r="D113" s="22"/>
      <c r="E113" s="3"/>
      <c r="F113" s="6"/>
      <c r="G113" s="14"/>
      <c r="H113" s="23">
        <f>+H114+H115+H116+H117+H118+H119+H120+H121+H122+H124</f>
        <v>71797.774193050005</v>
      </c>
      <c r="I113" s="23">
        <f>+I114+I115+I116+I117+I118+I119+I120+I121+I122+I124</f>
        <v>14799.70390095</v>
      </c>
    </row>
    <row r="114" spans="1:9" ht="66" x14ac:dyDescent="0.25">
      <c r="A114" s="10">
        <v>88</v>
      </c>
      <c r="B114" s="2"/>
      <c r="C114" s="9" t="s">
        <v>51</v>
      </c>
      <c r="D114" s="8"/>
      <c r="E114" s="7" t="s">
        <v>1</v>
      </c>
      <c r="F114" s="6" t="s">
        <v>25</v>
      </c>
      <c r="G114" s="14" t="s">
        <v>24</v>
      </c>
      <c r="H114" s="10">
        <v>18100</v>
      </c>
      <c r="I114" s="3">
        <v>3990.6363940000001</v>
      </c>
    </row>
    <row r="115" spans="1:9" ht="49.5" x14ac:dyDescent="0.25">
      <c r="A115" s="10">
        <v>89</v>
      </c>
      <c r="B115" s="2"/>
      <c r="C115" s="9" t="s">
        <v>50</v>
      </c>
      <c r="D115" s="8"/>
      <c r="E115" s="7" t="s">
        <v>1</v>
      </c>
      <c r="F115" s="6" t="s">
        <v>49</v>
      </c>
      <c r="G115" s="14" t="s">
        <v>33</v>
      </c>
      <c r="H115" s="10">
        <v>7240.146084</v>
      </c>
      <c r="I115" s="3">
        <v>1086.0219119999999</v>
      </c>
    </row>
    <row r="116" spans="1:9" ht="66" x14ac:dyDescent="0.25">
      <c r="A116" s="10">
        <v>90</v>
      </c>
      <c r="B116" s="2"/>
      <c r="C116" s="9" t="s">
        <v>48</v>
      </c>
      <c r="D116" s="8"/>
      <c r="E116" s="7" t="s">
        <v>1</v>
      </c>
      <c r="F116" s="6" t="s">
        <v>47</v>
      </c>
      <c r="G116" s="14" t="s">
        <v>46</v>
      </c>
      <c r="H116" s="10">
        <v>11563.353889</v>
      </c>
      <c r="I116" s="3">
        <v>2545.5519640000002</v>
      </c>
    </row>
    <row r="117" spans="1:9" ht="49.5" x14ac:dyDescent="0.25">
      <c r="A117" s="10">
        <v>91</v>
      </c>
      <c r="B117" s="2"/>
      <c r="C117" s="9" t="s">
        <v>45</v>
      </c>
      <c r="D117" s="8"/>
      <c r="E117" s="7" t="s">
        <v>1</v>
      </c>
      <c r="F117" s="6" t="s">
        <v>44</v>
      </c>
      <c r="G117" s="14" t="s">
        <v>43</v>
      </c>
      <c r="H117" s="10">
        <v>7860.8539165000002</v>
      </c>
      <c r="I117" s="3">
        <v>2128.3562030000003</v>
      </c>
    </row>
    <row r="118" spans="1:9" ht="66" x14ac:dyDescent="0.25">
      <c r="A118" s="10">
        <v>92</v>
      </c>
      <c r="B118" s="2"/>
      <c r="C118" s="9" t="s">
        <v>42</v>
      </c>
      <c r="D118" s="8"/>
      <c r="E118" s="7" t="s">
        <v>1</v>
      </c>
      <c r="F118" s="6" t="s">
        <v>41</v>
      </c>
      <c r="G118" s="14" t="s">
        <v>40</v>
      </c>
      <c r="H118" s="10">
        <v>3766.447658</v>
      </c>
      <c r="I118" s="3">
        <v>455.91249499999998</v>
      </c>
    </row>
    <row r="119" spans="1:9" ht="66" x14ac:dyDescent="0.25">
      <c r="A119" s="10">
        <v>93</v>
      </c>
      <c r="B119" s="2"/>
      <c r="C119" s="9" t="s">
        <v>39</v>
      </c>
      <c r="D119" s="8"/>
      <c r="E119" s="7" t="s">
        <v>1</v>
      </c>
      <c r="F119" s="6" t="s">
        <v>11</v>
      </c>
      <c r="G119" s="14" t="s">
        <v>10</v>
      </c>
      <c r="H119" s="10">
        <v>6815.3948755499996</v>
      </c>
      <c r="I119" s="3">
        <v>1547.242409</v>
      </c>
    </row>
    <row r="120" spans="1:9" ht="49.5" x14ac:dyDescent="0.25">
      <c r="A120" s="10">
        <v>94</v>
      </c>
      <c r="B120" s="2"/>
      <c r="C120" s="9" t="s">
        <v>38</v>
      </c>
      <c r="D120" s="8"/>
      <c r="E120" s="7" t="s">
        <v>1</v>
      </c>
      <c r="F120" s="6" t="s">
        <v>37</v>
      </c>
      <c r="G120" s="14" t="s">
        <v>36</v>
      </c>
      <c r="H120" s="15">
        <v>3505.1705480000001</v>
      </c>
      <c r="I120" s="3">
        <v>802.86601020000001</v>
      </c>
    </row>
    <row r="121" spans="1:9" ht="66" x14ac:dyDescent="0.25">
      <c r="A121" s="10">
        <v>95</v>
      </c>
      <c r="B121" s="2"/>
      <c r="C121" s="9" t="s">
        <v>35</v>
      </c>
      <c r="D121" s="8"/>
      <c r="E121" s="7" t="s">
        <v>1</v>
      </c>
      <c r="F121" s="6" t="s">
        <v>34</v>
      </c>
      <c r="G121" s="14" t="s">
        <v>33</v>
      </c>
      <c r="H121" s="10">
        <v>8866.7385379999996</v>
      </c>
      <c r="I121" s="3">
        <v>1631.16621175</v>
      </c>
    </row>
    <row r="122" spans="1:9" ht="49.5" x14ac:dyDescent="0.25">
      <c r="A122" s="10">
        <v>96</v>
      </c>
      <c r="B122" s="2"/>
      <c r="C122" s="9" t="s">
        <v>32</v>
      </c>
      <c r="D122" s="8"/>
      <c r="E122" s="7" t="s">
        <v>1</v>
      </c>
      <c r="F122" s="6" t="s">
        <v>31</v>
      </c>
      <c r="G122" s="14" t="s">
        <v>30</v>
      </c>
      <c r="H122" s="10">
        <v>4079.6686840000002</v>
      </c>
      <c r="I122" s="3">
        <v>611.95030199999997</v>
      </c>
    </row>
    <row r="123" spans="1:9" ht="16.5" x14ac:dyDescent="0.25">
      <c r="A123" s="22"/>
      <c r="B123" s="2"/>
      <c r="C123" s="22" t="s">
        <v>29</v>
      </c>
      <c r="D123" s="22"/>
      <c r="E123" s="3"/>
      <c r="F123" s="6"/>
      <c r="G123" s="14"/>
      <c r="H123" s="21">
        <f>+H124</f>
        <v>0</v>
      </c>
      <c r="I123" s="21">
        <f>+I124</f>
        <v>0</v>
      </c>
    </row>
    <row r="124" spans="1:9" ht="49.5" x14ac:dyDescent="0.25">
      <c r="A124" s="10">
        <v>97</v>
      </c>
      <c r="B124" s="2"/>
      <c r="C124" s="9" t="s">
        <v>28</v>
      </c>
      <c r="D124" s="8"/>
      <c r="E124" s="7" t="s">
        <v>1</v>
      </c>
      <c r="F124" s="6"/>
      <c r="G124" s="5" t="s">
        <v>0</v>
      </c>
      <c r="H124" s="10"/>
      <c r="I124" s="3">
        <v>0</v>
      </c>
    </row>
    <row r="125" spans="1:9" ht="16.5" x14ac:dyDescent="0.25">
      <c r="A125" s="19"/>
      <c r="B125" s="2"/>
      <c r="C125" s="19" t="s">
        <v>27</v>
      </c>
      <c r="D125" s="19"/>
      <c r="E125" s="3"/>
      <c r="F125" s="6"/>
      <c r="G125" s="18"/>
      <c r="H125" s="17">
        <f>+H126</f>
        <v>20600</v>
      </c>
      <c r="I125" s="17">
        <f>+I126</f>
        <v>3079.7722239999998</v>
      </c>
    </row>
    <row r="126" spans="1:9" ht="49.5" x14ac:dyDescent="0.25">
      <c r="A126" s="10">
        <v>98</v>
      </c>
      <c r="B126" s="2"/>
      <c r="C126" s="20" t="s">
        <v>26</v>
      </c>
      <c r="D126" s="8"/>
      <c r="E126" s="7" t="s">
        <v>1</v>
      </c>
      <c r="F126" s="6" t="s">
        <v>25</v>
      </c>
      <c r="G126" s="14" t="s">
        <v>24</v>
      </c>
      <c r="H126" s="10">
        <v>20600</v>
      </c>
      <c r="I126" s="3">
        <v>3079.7722239999998</v>
      </c>
    </row>
    <row r="127" spans="1:9" ht="16.5" x14ac:dyDescent="0.25">
      <c r="A127" s="19"/>
      <c r="B127" s="2"/>
      <c r="C127" s="19" t="s">
        <v>23</v>
      </c>
      <c r="D127" s="19"/>
      <c r="E127" s="3"/>
      <c r="F127" s="6"/>
      <c r="G127" s="18"/>
      <c r="H127" s="17">
        <f>+H128</f>
        <v>20305.979771999999</v>
      </c>
      <c r="I127" s="17">
        <f>+I128</f>
        <v>0</v>
      </c>
    </row>
    <row r="128" spans="1:9" ht="82.5" x14ac:dyDescent="0.25">
      <c r="A128" s="10">
        <v>99</v>
      </c>
      <c r="B128" s="2"/>
      <c r="C128" s="9" t="s">
        <v>22</v>
      </c>
      <c r="D128" s="8"/>
      <c r="E128" s="7" t="s">
        <v>1</v>
      </c>
      <c r="F128" s="6" t="s">
        <v>21</v>
      </c>
      <c r="G128" s="14" t="s">
        <v>20</v>
      </c>
      <c r="H128" s="10">
        <v>20305.979771999999</v>
      </c>
      <c r="I128" s="3">
        <v>0</v>
      </c>
    </row>
    <row r="129" spans="1:9" ht="16.5" x14ac:dyDescent="0.25">
      <c r="A129" s="13"/>
      <c r="B129" s="2"/>
      <c r="C129" s="13" t="s">
        <v>19</v>
      </c>
      <c r="D129" s="13"/>
      <c r="E129" s="3"/>
      <c r="F129" s="6"/>
      <c r="G129" s="12"/>
      <c r="H129" s="11">
        <f>+H130+H131+H132+H133</f>
        <v>407842103.05808532</v>
      </c>
      <c r="I129" s="11">
        <f>+I130+I131+I132+I133</f>
        <v>1272.92676091</v>
      </c>
    </row>
    <row r="130" spans="1:9" ht="33" x14ac:dyDescent="0.25">
      <c r="A130" s="10">
        <v>100</v>
      </c>
      <c r="B130" s="2"/>
      <c r="C130" s="9" t="s">
        <v>18</v>
      </c>
      <c r="D130" s="8"/>
      <c r="E130" s="3"/>
      <c r="F130" s="6"/>
      <c r="G130" s="5" t="s">
        <v>17</v>
      </c>
      <c r="H130" s="14" t="s">
        <v>16</v>
      </c>
      <c r="I130" s="3">
        <v>0</v>
      </c>
    </row>
    <row r="131" spans="1:9" ht="115.5" x14ac:dyDescent="0.25">
      <c r="A131" s="10">
        <v>101</v>
      </c>
      <c r="B131" s="2"/>
      <c r="C131" s="9" t="s">
        <v>15</v>
      </c>
      <c r="D131" s="8"/>
      <c r="E131" s="7" t="s">
        <v>1</v>
      </c>
      <c r="F131" s="6"/>
      <c r="G131" s="5" t="s">
        <v>14</v>
      </c>
      <c r="H131" s="16" t="s">
        <v>13</v>
      </c>
      <c r="I131" s="3">
        <v>500</v>
      </c>
    </row>
    <row r="132" spans="1:9" ht="33" x14ac:dyDescent="0.25">
      <c r="A132" s="10">
        <v>102</v>
      </c>
      <c r="B132" s="2"/>
      <c r="C132" s="9" t="s">
        <v>12</v>
      </c>
      <c r="D132" s="8"/>
      <c r="E132" s="7" t="s">
        <v>1</v>
      </c>
      <c r="F132" s="6" t="s">
        <v>11</v>
      </c>
      <c r="G132" s="14" t="s">
        <v>10</v>
      </c>
      <c r="H132" s="15">
        <v>5152.8450727500003</v>
      </c>
      <c r="I132" s="3">
        <v>772.92676090999998</v>
      </c>
    </row>
    <row r="133" spans="1:9" ht="49.5" x14ac:dyDescent="0.25">
      <c r="A133" s="10">
        <v>103</v>
      </c>
      <c r="B133" s="2"/>
      <c r="C133" s="9" t="s">
        <v>9</v>
      </c>
      <c r="D133" s="8"/>
      <c r="E133" s="7" t="s">
        <v>1</v>
      </c>
      <c r="F133" s="6" t="s">
        <v>8</v>
      </c>
      <c r="G133" s="14" t="s">
        <v>7</v>
      </c>
      <c r="H133" s="10">
        <v>4994.2130125499998</v>
      </c>
      <c r="I133" s="3">
        <v>0</v>
      </c>
    </row>
    <row r="134" spans="1:9" ht="16.5" x14ac:dyDescent="0.25">
      <c r="A134" s="13"/>
      <c r="B134" s="2"/>
      <c r="C134" s="13" t="s">
        <v>6</v>
      </c>
      <c r="D134" s="13"/>
      <c r="E134" s="3"/>
      <c r="F134" s="6"/>
      <c r="G134" s="12"/>
      <c r="H134" s="11">
        <f>+H135</f>
        <v>0</v>
      </c>
      <c r="I134" s="11">
        <f>+I135</f>
        <v>0</v>
      </c>
    </row>
    <row r="135" spans="1:9" ht="49.5" x14ac:dyDescent="0.25">
      <c r="A135" s="10">
        <v>104</v>
      </c>
      <c r="B135" s="2"/>
      <c r="C135" s="9" t="s">
        <v>5</v>
      </c>
      <c r="D135" s="8"/>
      <c r="E135" s="7" t="s">
        <v>1</v>
      </c>
      <c r="F135" s="6"/>
      <c r="G135" s="5" t="s">
        <v>0</v>
      </c>
      <c r="H135" s="10"/>
      <c r="I135" s="3">
        <v>0</v>
      </c>
    </row>
    <row r="136" spans="1:9" ht="16.5" x14ac:dyDescent="0.25">
      <c r="A136" s="13"/>
      <c r="B136" s="2"/>
      <c r="C136" s="13" t="s">
        <v>4</v>
      </c>
      <c r="D136" s="13"/>
      <c r="E136" s="3"/>
      <c r="F136" s="6"/>
      <c r="G136" s="12"/>
      <c r="H136" s="11">
        <f>+H137+H138</f>
        <v>4775.2315170000002</v>
      </c>
      <c r="I136" s="11">
        <f>+I137+I138</f>
        <v>716.28472699999998</v>
      </c>
    </row>
    <row r="137" spans="1:9" ht="33" x14ac:dyDescent="0.25">
      <c r="A137" s="10">
        <v>105</v>
      </c>
      <c r="B137" s="2"/>
      <c r="C137" s="9" t="s">
        <v>3</v>
      </c>
      <c r="D137" s="8"/>
      <c r="E137" s="7" t="s">
        <v>1</v>
      </c>
      <c r="F137" s="6"/>
      <c r="G137" s="5" t="s">
        <v>0</v>
      </c>
      <c r="H137" s="10"/>
      <c r="I137" s="3">
        <v>0</v>
      </c>
    </row>
    <row r="138" spans="1:9" ht="82.5" x14ac:dyDescent="0.25">
      <c r="A138" s="10">
        <v>106</v>
      </c>
      <c r="B138" s="2"/>
      <c r="C138" s="9" t="s">
        <v>2</v>
      </c>
      <c r="D138" s="8"/>
      <c r="E138" s="7" t="s">
        <v>1</v>
      </c>
      <c r="F138" s="6"/>
      <c r="G138" s="5" t="s">
        <v>0</v>
      </c>
      <c r="H138" s="4">
        <v>4775.2315170000002</v>
      </c>
      <c r="I138" s="3">
        <v>716.28472699999998</v>
      </c>
    </row>
    <row r="139" spans="1:9" ht="16.5" x14ac:dyDescent="0.25">
      <c r="A139" s="2"/>
      <c r="B139" s="2"/>
      <c r="C139" s="2"/>
      <c r="D139" s="2"/>
      <c r="E139" s="2"/>
      <c r="F139" s="2"/>
      <c r="G139" s="2"/>
      <c r="H139" s="2"/>
      <c r="I139" s="2"/>
    </row>
  </sheetData>
  <mergeCells count="15">
    <mergeCell ref="D5:D6"/>
    <mergeCell ref="E5:E6"/>
    <mergeCell ref="F5:G5"/>
    <mergeCell ref="H5:H6"/>
    <mergeCell ref="B7:B17"/>
    <mergeCell ref="B51:B53"/>
    <mergeCell ref="A1:I1"/>
    <mergeCell ref="A2:I2"/>
    <mergeCell ref="A3:I3"/>
    <mergeCell ref="A4:I4"/>
    <mergeCell ref="A5:A6"/>
    <mergeCell ref="B18:B49"/>
    <mergeCell ref="B5:B6"/>
    <mergeCell ref="I5:I6"/>
    <mergeCell ref="C5:C6"/>
  </mergeCells>
  <conditionalFormatting sqref="C84 C9:C31">
    <cfRule type="cellIs" dxfId="23" priority="19" stopIfTrue="1" operator="equal">
      <formula>0</formula>
    </cfRule>
  </conditionalFormatting>
  <conditionalFormatting sqref="C51">
    <cfRule type="cellIs" dxfId="22" priority="24" stopIfTrue="1" operator="equal">
      <formula>0</formula>
    </cfRule>
  </conditionalFormatting>
  <conditionalFormatting sqref="C54">
    <cfRule type="cellIs" dxfId="21" priority="23" stopIfTrue="1" operator="equal">
      <formula>0</formula>
    </cfRule>
  </conditionalFormatting>
  <conditionalFormatting sqref="C63">
    <cfRule type="cellIs" dxfId="20" priority="22" stopIfTrue="1" operator="equal">
      <formula>0</formula>
    </cfRule>
  </conditionalFormatting>
  <conditionalFormatting sqref="C69">
    <cfRule type="cellIs" dxfId="19" priority="21" stopIfTrue="1" operator="equal">
      <formula>0</formula>
    </cfRule>
  </conditionalFormatting>
  <conditionalFormatting sqref="C71">
    <cfRule type="cellIs" dxfId="18" priority="20" stopIfTrue="1" operator="equal">
      <formula>0</formula>
    </cfRule>
  </conditionalFormatting>
  <conditionalFormatting sqref="C39">
    <cfRule type="cellIs" dxfId="17" priority="18" stopIfTrue="1" operator="equal">
      <formula>0</formula>
    </cfRule>
  </conditionalFormatting>
  <conditionalFormatting sqref="C40">
    <cfRule type="cellIs" dxfId="16" priority="17" stopIfTrue="1" operator="equal">
      <formula>0</formula>
    </cfRule>
  </conditionalFormatting>
  <conditionalFormatting sqref="C87:D87">
    <cfRule type="cellIs" dxfId="15" priority="16" stopIfTrue="1" operator="equal">
      <formula>0</formula>
    </cfRule>
  </conditionalFormatting>
  <conditionalFormatting sqref="C114:C117">
    <cfRule type="cellIs" dxfId="14" priority="14" stopIfTrue="1" operator="equal">
      <formula>0</formula>
    </cfRule>
  </conditionalFormatting>
  <conditionalFormatting sqref="C123:D123">
    <cfRule type="cellIs" dxfId="13" priority="15" stopIfTrue="1" operator="equal">
      <formula>0</formula>
    </cfRule>
  </conditionalFormatting>
  <conditionalFormatting sqref="C44:D44">
    <cfRule type="cellIs" dxfId="12" priority="13" stopIfTrue="1" operator="equal">
      <formula>0</formula>
    </cfRule>
  </conditionalFormatting>
  <conditionalFormatting sqref="C113:D113">
    <cfRule type="cellIs" dxfId="11" priority="12" stopIfTrue="1" operator="equal">
      <formula>0</formula>
    </cfRule>
  </conditionalFormatting>
  <conditionalFormatting sqref="C109:D109">
    <cfRule type="cellIs" dxfId="10" priority="11" stopIfTrue="1" operator="equal">
      <formula>0</formula>
    </cfRule>
  </conditionalFormatting>
  <conditionalFormatting sqref="H87:I87">
    <cfRule type="cellIs" dxfId="9" priority="10" stopIfTrue="1" operator="equal">
      <formula>0</formula>
    </cfRule>
  </conditionalFormatting>
  <conditionalFormatting sqref="H123:I123">
    <cfRule type="cellIs" dxfId="8" priority="9" stopIfTrue="1" operator="equal">
      <formula>0</formula>
    </cfRule>
  </conditionalFormatting>
  <conditionalFormatting sqref="H44:I44">
    <cfRule type="cellIs" dxfId="7" priority="8" stopIfTrue="1" operator="equal">
      <formula>0</formula>
    </cfRule>
  </conditionalFormatting>
  <conditionalFormatting sqref="H113:I113">
    <cfRule type="cellIs" dxfId="6" priority="7" stopIfTrue="1" operator="equal">
      <formula>0</formula>
    </cfRule>
  </conditionalFormatting>
  <conditionalFormatting sqref="H109:I109">
    <cfRule type="cellIs" dxfId="5" priority="6" stopIfTrue="1" operator="equal">
      <formula>0</formula>
    </cfRule>
  </conditionalFormatting>
  <conditionalFormatting sqref="A87">
    <cfRule type="cellIs" dxfId="4" priority="5" stopIfTrue="1" operator="equal">
      <formula>0</formula>
    </cfRule>
  </conditionalFormatting>
  <conditionalFormatting sqref="A123">
    <cfRule type="cellIs" dxfId="3" priority="4" stopIfTrue="1" operator="equal">
      <formula>0</formula>
    </cfRule>
  </conditionalFormatting>
  <conditionalFormatting sqref="A44">
    <cfRule type="cellIs" dxfId="2" priority="3" stopIfTrue="1" operator="equal">
      <formula>0</formula>
    </cfRule>
  </conditionalFormatting>
  <conditionalFormatting sqref="A113">
    <cfRule type="cellIs" dxfId="1" priority="2" stopIfTrue="1" operator="equal">
      <formula>0</formula>
    </cfRule>
  </conditionalFormatting>
  <conditionalFormatting sqref="A109">
    <cfRule type="cellIs" dxfId="0" priority="1" stopIfTrue="1" operator="equal">
      <formula>0</formula>
    </cfRule>
  </conditionalFormatting>
  <printOptions horizontalCentered="1"/>
  <pageMargins left="0" right="0.70866141732283472" top="0" bottom="0" header="0" footer="0"/>
  <pageSetup paperSize="9" scale="44" orientation="portrait" r:id="rId1"/>
  <rowBreaks count="1" manualBreakCount="1">
    <brk id="45"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2-ilova СМР</vt:lpstr>
      <vt:lpstr>'2-ilova СМР'!Область_печати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2026-06-09T06:35:20Z</dcterms:created>
  <dcterms:modified xsi:type="dcterms:W3CDTF">2026-06-09T06:37:58Z</dcterms:modified>
</cp:coreProperties>
</file>