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530"/>
  <workbookPr/>
  <mc:AlternateContent xmlns:mc="http://schemas.openxmlformats.org/markup-compatibility/2006">
    <mc:Choice Requires="x15">
      <x15ac:absPath xmlns:x15ac="http://schemas.microsoft.com/office/spreadsheetml/2010/11/ac" url="C:\Users\User\Desktop\Бюджет очиқлиги\6 илова\2026 й 2 чорак\"/>
    </mc:Choice>
  </mc:AlternateContent>
  <xr:revisionPtr revIDLastSave="0" documentId="8_{56562289-CF0A-4692-BCF7-21DE23D88CB2}" xr6:coauthVersionLast="46" xr6:coauthVersionMax="46" xr10:uidLastSave="{00000000-0000-0000-0000-000000000000}"/>
  <bookViews>
    <workbookView xWindow="-120" yWindow="-120" windowWidth="29040" windowHeight="15990" tabRatio="883" xr2:uid="{00000000-000D-0000-FFFF-FFFF00000000}"/>
  </bookViews>
  <sheets>
    <sheet name="6-ilova тендер" sheetId="18" r:id="rId1"/>
    <sheet name="свод" sheetId="13" state="hidden" r:id="rId2"/>
  </sheets>
  <definedNames>
    <definedName name="_xlnm.Print_Area" localSheetId="0">'6-ilova тендер'!$A$1:$H$139</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52" i="18" l="1"/>
  <c r="A53" i="18" s="1"/>
  <c r="A55" i="18" s="1"/>
  <c r="H136" i="18"/>
  <c r="H134" i="18"/>
  <c r="H129" i="18"/>
  <c r="H127" i="18"/>
  <c r="H125" i="18"/>
  <c r="H111" i="18" s="1"/>
  <c r="H123" i="18"/>
  <c r="H113" i="18"/>
  <c r="H112" i="18"/>
  <c r="H109" i="18"/>
  <c r="H105" i="18"/>
  <c r="H90" i="18"/>
  <c r="H87" i="18"/>
  <c r="H84" i="18"/>
  <c r="H71" i="18"/>
  <c r="H69" i="18"/>
  <c r="H68" i="18"/>
  <c r="H63" i="18"/>
  <c r="H54" i="18"/>
  <c r="H50" i="18" s="1"/>
  <c r="H51" i="18"/>
  <c r="H44" i="18"/>
  <c r="H13" i="18"/>
  <c r="H9" i="18"/>
  <c r="H8" i="18" s="1"/>
  <c r="H7" i="18" s="1"/>
</calcChain>
</file>

<file path=xl/sharedStrings.xml><?xml version="1.0" encoding="utf-8"?>
<sst xmlns="http://schemas.openxmlformats.org/spreadsheetml/2006/main" count="711" uniqueCount="281">
  <si>
    <t xml:space="preserve">Бюджет жараёнининг очиқлигини таъминлаш мақсадида расмий веб-сайтларда маълумотларни жойлаштириш тартиби тўғрисидаги низомга </t>
  </si>
  <si>
    <t>Т/р</t>
  </si>
  <si>
    <t>МАЪЛУМОТЛАР</t>
  </si>
  <si>
    <t>Пудратчи тўғрисида маълумотлар</t>
  </si>
  <si>
    <t>Пудратчи номи</t>
  </si>
  <si>
    <t>Корхона СТИРи</t>
  </si>
  <si>
    <t>Ҳисобот даври</t>
  </si>
  <si>
    <t>Молиялаштириш манбаси*</t>
  </si>
  <si>
    <t>Харид жараёнини амалга ошириш тури</t>
  </si>
  <si>
    <t>Тадбир номи</t>
  </si>
  <si>
    <t>Шартноманинг умумий қиймати</t>
  </si>
  <si>
    <t xml:space="preserve">6-ИЛОВА </t>
  </si>
  <si>
    <t>Ilovalar</t>
  </si>
  <si>
    <t>Holati</t>
  </si>
  <si>
    <t>1-ilova</t>
  </si>
  <si>
    <t>2-ilova</t>
  </si>
  <si>
    <t>3-ilova</t>
  </si>
  <si>
    <t>4-ilova</t>
  </si>
  <si>
    <t>5-ilova</t>
  </si>
  <si>
    <t>6-ilova</t>
  </si>
  <si>
    <t>8-ilova</t>
  </si>
  <si>
    <t>1-chorak uchun asosiy vosita harid qilinmadi</t>
  </si>
  <si>
    <t>bajarildi saytga joylandi</t>
  </si>
  <si>
    <t>1-chorak</t>
  </si>
  <si>
    <t>2-chorak</t>
  </si>
  <si>
    <t>3-chorak</t>
  </si>
  <si>
    <t>4-chorak</t>
  </si>
  <si>
    <t>Республика Буюджети</t>
  </si>
  <si>
    <t>"1-SON KOMPLEKS LOYIHA QURILISH VA MONTAJ" XK</t>
  </si>
  <si>
    <t>Kompaniya boʻyicha jami:</t>
  </si>
  <si>
    <t>Maktablar</t>
  </si>
  <si>
    <t>Yangi qurilish</t>
  </si>
  <si>
    <t xml:space="preserve">Muborak tumani "Boʼston" MFY "Sayid" qishlogʼi hududida yangi umumtaʼlim maktabi qurish </t>
  </si>
  <si>
    <t>Mirishkor tumani "Istiqlol" MFY hududida yangi umumtaʼlim maktabi qurish</t>
  </si>
  <si>
    <t>Shaxrisabz tumani "Xazara" MFYdagi "Yuqori Xazara" qishlogʼida hududida yangi umumtaʼlim maktabi qurish</t>
  </si>
  <si>
    <t>Rekonstruksiya qilish</t>
  </si>
  <si>
    <t xml:space="preserve">Shahrisabz shahar "Maʼrifat" MFYdagi 6-son maktabni rekonstruktsiya qilish </t>
  </si>
  <si>
    <t xml:space="preserve">Gʼuzor tumani "Chaqar" MFYdagi 17-son maktabni rekonstruktsiya qilish </t>
  </si>
  <si>
    <t>Dehqonobod tumani "Oqrabot" MFYdagi 7-son maktab filial binosini rekonstruktsiya qilish</t>
  </si>
  <si>
    <t xml:space="preserve">Dehqonobod tumani "Chilgaz" MFYdagi 90-son maktabni rekonstruktsiya qilish </t>
  </si>
  <si>
    <t>Dehqonobod tumani "Oqtosh" MFYda 42-son maktabni rekonstruktsiya qilish</t>
  </si>
  <si>
    <t xml:space="preserve">Dehqonobod tumani "Yangi Oʼzbekiston" MFYdagi 97-son maktabni rekonstruktsiya qilish </t>
  </si>
  <si>
    <t>Kasbi tuman "Maymanoq" MFYdagi 4-son maktab filialini rekonstruktsiya qilish</t>
  </si>
  <si>
    <t>Kasbi tumani "Paxtakor" MFYdagi 44-son maktabni rekonstruktsiya qilish</t>
  </si>
  <si>
    <t>Kasbi tumani "Mushqoqi" MFYdagi 53-son maktabni rekonstruktsiya qilish</t>
  </si>
  <si>
    <t>Kitob tumani "Makrid" MFYdagi 75-son maktabni rekonstruktsiya qilish</t>
  </si>
  <si>
    <t>Yakkabogʼ tumani "Madaniyat" qishlogʼidagi 51-son maktabni rekonstruktsiya qilish</t>
  </si>
  <si>
    <t>Koʼkdala tumani "Soyboʼyi" MFYdagi 11-sonli maktabni rekonstruktsiya qilish</t>
  </si>
  <si>
    <t>Koʼkdala tumani "Bunyodkor" MFYdagi 27-sonli maktabni rekonstruktsiya qilish</t>
  </si>
  <si>
    <t>Koʼkdala tumani "Suvlik" MFYdagi 77-sonli maktabni rekonstruktsiya qilish</t>
  </si>
  <si>
    <t>Koʼkdala tuman "Koʼkdala" MFYdagi 98-sonli maktabni rekonstruktsiya qilish</t>
  </si>
  <si>
    <t>Qamashi tumani "Sohibkor " MFYdagi 32-son maktabni rekonstruktsiya qilish</t>
  </si>
  <si>
    <t>Qamashi tumani "Mayda" MFYdagi 69-son maktabni rekonstruktsiya qilish</t>
  </si>
  <si>
    <t xml:space="preserve">Nishon tumani "Koʼksoy" MFYdagi 47-son maktabni rekonstruktsiya qilish </t>
  </si>
  <si>
    <t xml:space="preserve">Chiroqchi tumani "Istiqlol" MFYdagi 10-son maktabni rekonstruktsiya qilish </t>
  </si>
  <si>
    <t>Chiroqchi tuman "Dursun" MFYdagi 17-son maktabni rekonstruktsiya qilish</t>
  </si>
  <si>
    <t>Chiroqchi tuman "Boʼronjuz" MFYdagi 16-son maktabni rekonstruktsiya qilish</t>
  </si>
  <si>
    <t>Yakkabogʼ tumani "Oʼrta" MFYdagi 55-son maktabni rekonstruktsiya qilish</t>
  </si>
  <si>
    <t>Yakkabogʼ tumani "Tatar" MFYdagi 68-son maktabni rekonstruktsiya qilish</t>
  </si>
  <si>
    <t>Ғузор туманидаги 62-сон мактабни реконструкция қилиш(мавжуд 160 ўринли бинони мукаммал таъмирлаш ва 12х24 ўлчамдаги спорт зал қуриш)</t>
  </si>
  <si>
    <t xml:space="preserve">Косон тумани "Гала" МФЙдаги 30-сон мактабни реконструкция қилиш (қўшимча 120 ўринли ўқув бино қуриш ва 12х24 ўлчамдаги спорт зал қуриш) </t>
  </si>
  <si>
    <t>Koson tumani "Аrabxona" MFYdagi 4-son maktabni rekonstruktsiya qilish</t>
  </si>
  <si>
    <t>Qarshi tumani "Xoniyon" MFYdagi 7-son maktabni rekonstruktsiya qilish</t>
  </si>
  <si>
    <t>Yakkabogʼ tumani "Shar-sharbogʼot" MFYdagi 41-son maktabni rekonstruktsiya qilish</t>
  </si>
  <si>
    <t>Косон тумани "Нартибаланд" МФЙдаги 9-сон мактабни реконструкция қилиш(қўшимча 540 ўринли ўқув бино қуриш)</t>
  </si>
  <si>
    <t>Китоб тумани "Сохибкор" МФЙдаги 11-сон мактабни реконструкция қилиш(қўшимча 420 ўринли ўқув бино қуриш)</t>
  </si>
  <si>
    <t>Mukammal taʼmirlash</t>
  </si>
  <si>
    <t>Касби тумани "Қатағон" МФЙдаги 28-сон мактабни мукаммал таъмирлаш(624 ўринли ўқув бинони мукаммал таъмирлаш)</t>
  </si>
  <si>
    <t>Muborak tumani "Sariq" MFYdagi 21-son maktabni rekonstruktsiya qilish</t>
  </si>
  <si>
    <t>Қамаши тумани "Зафар" МФЙдаги 7-сон мактабни мукаммал таъмирлаш</t>
  </si>
  <si>
    <t xml:space="preserve">Gʼuzor tumani "Mehnatobod" MFY 5-son maktabni mukammal taʼmirlash </t>
  </si>
  <si>
    <t xml:space="preserve">Ғузор тумани "Жонбулоқ" МФЙдаги 30-сон мактабни мукаммал таъмирлаш(320 ўринли ўқув бинони мукаммал таъмирлаш </t>
  </si>
  <si>
    <t>MAKTABGACHA TA'LIM MUASSASALARI</t>
  </si>
  <si>
    <t>Chiroqchi tumani "Mirzatoʼp" MFY hududida yangi MTT qurish</t>
  </si>
  <si>
    <t>Yakkabogʼ tumani "Tatar" MFY hududida yangi MTT qurish</t>
  </si>
  <si>
    <t>Qarshi shahridagi "Komilon" MFYdagi 6-son MTTni rekonstruktsiya qilish</t>
  </si>
  <si>
    <t>Shahrisabz shahridagi "Yangi hayot" MFYdagi 1-son MTTni rekonstruktsiya qilish</t>
  </si>
  <si>
    <t>Shahrisabz shahar "Ziyokor" 16-son MTTni rekonstruktsiya qilish</t>
  </si>
  <si>
    <t>Kitob tumani "Boʼston " MFYdagi 12-son MTTni rekonstruktsiya qilish</t>
  </si>
  <si>
    <t>Koson tumani "Sherbek" MFYdagi 33-son MTTni rekonstruktsiya qilish</t>
  </si>
  <si>
    <t xml:space="preserve">Kasbi tumani "Yangi Maymanoq" MFYdagi 25-son MTT binosini rekonstruktsiya qilish </t>
  </si>
  <si>
    <t>Qamashi tumani "Chim" MFYdagi 18-son MTT binosini rekonstruktsiya qilish</t>
  </si>
  <si>
    <t>Shahrisabz tumani "Sarchashma" MFYdagi 37-son MTT binosini rekonstruktsiya qilish</t>
  </si>
  <si>
    <t>Qarshi shahridagi "Gungon" MFYdagi 34-son MTTni mukammal taʼmirlash</t>
  </si>
  <si>
    <t>Mirishkor tumani "Shodlik" MFYdagi 9-son MTT binosini mukammal taʼmirlash</t>
  </si>
  <si>
    <t>Muborak tumani "Tong" MFYdagi 5-son MTT binosini binosini mukammal taʼmirlash</t>
  </si>
  <si>
    <t>Yakkabogʼ tumani "Qushchinor" MFYdagi 18-son MTT binosini mukammal taʼmirlash</t>
  </si>
  <si>
    <t>SOG'LIQNI SAQLSH OB'EKTLARI</t>
  </si>
  <si>
    <t>Dehqonobod tuman tibbiyot birlashmasi markaziy shifoxonasini kompleks yangidan qurish</t>
  </si>
  <si>
    <t>Kasbi tuman "Kasbi" MFYdagi oilaviy shifokorlik punkti binosini rekonstruktsiya qilish</t>
  </si>
  <si>
    <t>Qarshi shaxar sanitariya epidimiologiya osoyishtalik va jamoat salomatligi boʼlimi binosini rekonstruktsiya qilish</t>
  </si>
  <si>
    <t xml:space="preserve">Chiroqchi tumani markaziy shifoxonasining kanalizattsiya tizimini rekonstruktsiya qilish </t>
  </si>
  <si>
    <t>Shaxrisabz tumani "Xitoy" MFY Xitoy qishlog'idagi  tibbiyot punkti binosini rekonstruktsiya qilish</t>
  </si>
  <si>
    <t>Qamashi tuman tibbiyot birlashmasiga qarashli yuqumli kasalliklar shifoxonasini rekonstruktsiya qilish</t>
  </si>
  <si>
    <t xml:space="preserve">Koson tumani tibbiyot birlashmasiga qarashli 19-son oilaviy poliklinikasining "Beshquton" filiali binosini rekonstruktsiya qilish </t>
  </si>
  <si>
    <t xml:space="preserve">Kitob tumani "Tupchoq" MFYdagi oilaviy shifokorlik punkti binosini rekonstruktsiya qilish </t>
  </si>
  <si>
    <t>Kitob tumanidagi 5-son oilaviy poliklinika binosini rekonstruktsiya qilish</t>
  </si>
  <si>
    <t xml:space="preserve">Koʼkdala tumani "А.Yassaviy" MFYdagi oilaviy shifokorlik punkti binosini rekonstruktsiya qilish </t>
  </si>
  <si>
    <t>Шаҳрисабз тумани тиббиёт бирлашмасига қарашли  Марказий шифохонанинг Оммоғон филиалини реконструкция қилиш (мавжуд бино ўринига 20 ўринли бино қуриш)</t>
  </si>
  <si>
    <t xml:space="preserve">Yakkabogʼ tumanidagi 72-sonli oilaviy poliklinika binosini rekonstruktsiya qilish </t>
  </si>
  <si>
    <t>Gʼuzor tumani "Qorkoʼmdi" oilaviy shifokorlik punkti "Аvgʼonbogʼ" filiali binosini rekonstruktsiya qilish</t>
  </si>
  <si>
    <t>Mukammal ta'mirlash</t>
  </si>
  <si>
    <t>Gʼuzor tumanidagi 45-oilaviy poliklinikasining "Qushtepa" filiali binosini mukammal taʼmirlash</t>
  </si>
  <si>
    <t>Kasbi tumanidagi 7-sonli oilaviy poliklinika binosini mukammal taʼmirlash</t>
  </si>
  <si>
    <t>Ijtimoiy himoya obektlari</t>
  </si>
  <si>
    <t>Қашқадарё вилояти Китоб тумани ҳудудий ижтимоий хизматлар маркази биносини реконструкция қилиш (собиқ болалар уйи биносини ижтимоий хизматлар марказига мослаштириш)</t>
  </si>
  <si>
    <t>Қашқадарё вилояти Касби тумани кўп тармоқли ихтисослаштирилган мактабгача таълим ташкилотини реконструкция қилиш (мавжуд объектни мослаштириш)</t>
  </si>
  <si>
    <t>Qirgʼoq boʼyi va boshqa himoya inshootlari qurish, rekonstruktsiya qilish</t>
  </si>
  <si>
    <t>Dehqonobod tumani Chaygul-1 qishlogʼi hududidagi 3-ta xoʼjalikni sel suvlaridan muhofaza qilish uchun Kichik oʼra daryosining 130-metr qismini mustahkamlash, oʼzanini rostlash</t>
  </si>
  <si>
    <t>Dehqonobod tumani Chaygul-2 qishlogʼi hududidagi 5 - ta xoʼjalikni sel suvlaridan muhofaza qilish uchun Kichik oʼradaryo daryosining 150 metr qismini mustahkamlash, oʼzanini rostlash</t>
  </si>
  <si>
    <t>Dehqonobod MFY Chorguzar koʼchasidan oʼtgan Kichik oʼra daryosi oqimi boʼylab chap qirgʼogʼida joylashgan 5–ta xoʼjalikni sel suvlaridan muhofaza qilish uchun 120-metr qismini muhfoza qilish</t>
  </si>
  <si>
    <t>Qamashi tumani Changak MFY Qorakoʼz qishlogʼi hududidan oʼtgan Langar daryo daryosi qirgʼoq boʼyida yashovchi 10- ta xoʼjalikni sel suvlaridan muhofaza qilish uchun daryoning 165 - metr qismini mustahkamlash</t>
  </si>
  <si>
    <t>Qamashi tumani Changak MFY Changak qishlogʼi hududidan oʼtgan Langar daryo daryosi qirgʼoq boʼyida yashovchi 10-ta xoʼjalikni sel suvlaridan muhofaza qilish uchun daryoning 155-metr qismini mustahkamlash</t>
  </si>
  <si>
    <t>Qamashi tumani Qizilqishloq MFY Tegirmonqul hududidan oʼtgan Langar daryo daryosi qirgʼoq boʼyida yashovchi 8 ta xoʼjalikni sel suvlari dan muhofaza qilish uchun daryoning 137-metr qismini mustahkamlash</t>
  </si>
  <si>
    <t>Qamashi tumani Kattaoʼra MFY Kon qishlogʼi hududidan oʼtgan Kattaoʼra daryo daryosi qirgʼoq boʼyidagi 55-sonli maktabni sel suvlaridan muhofaza qilish uchun daryoning 420-metr qismini mustahkamlash</t>
  </si>
  <si>
    <t xml:space="preserve">Chiroqchi tumani Bolsuvar MFY, Bolsuvar qishlogʼi hududidan oʼtgan Tanxoz daryo daryosi oqimi boʼylab chap tomonidagi 5 - ta xoʼjalikni sel suvlaridan muhofaza qilish boʼyicha yaroqsiz holatga kelib qolgan koʼprikni qoldiqlaridan tozalash va daryo oʼzanida perepad qurish va daryoning oʼng va chap qirgʼoqlarini mustahkamlash </t>
  </si>
  <si>
    <t>Chiroqchi tumani Chambil MFY Chambil qishlogʼi 12 ta xoʼjalikni sel suvlaridan muhofaza qilish uchun 570 metr uzunlikdagi sel arigʼini betonlash</t>
  </si>
  <si>
    <t>Chiroqchi tumani Davtosh MFY Galabek qishlogʼi hududigi 37 ta xoʼjalik va 55-sonli maktabga xavf solib kelayotgan sel arigʼini 1500 metr uzunlikdagi qismini betonlash va rekonstruksiya qilish</t>
  </si>
  <si>
    <t>Yakkabog' tumani Qoʼshchinor MFY Аlakuylak qishlogʼi hududidan oqib Qizilsuv daryosi oqimi boʼylab chap tomonida joylashgan 5 ta xoʼjalikni sel suvlaridan muhofaza qildish maqsadida daryoning chap qirgʼogʼi 260 metr qismini mustahkamlash</t>
  </si>
  <si>
    <t>Yakkabog' tumani Sharsharbogʼot MFY Sharsharbogʼot qishlogʼi hududidagi 11 ta xoʼjalikni sel suvlaridan muhofaza qilish maqsadida qishloq hududidan oʼtgan sel soyini 650 - metr qismini betonlash</t>
  </si>
  <si>
    <t>Yakkabog' tumani Ishkent MFY Ishkent qishlogʼi hududidan oʼtgan Tirnadaryo daryosi oqimi boʼylab chap qismida joylashgan Shoʼrtan qildirgʼochi bolalar sogʼlomlashtirish lagerini sel suvlaridan muhofaza qilish maqsadida daryoning 700 metr qismi oʼzanini rostlash, qirgʼoqlarni mustahkamlash (xarsang tosh terish orqali)</t>
  </si>
  <si>
    <t>Shahrisabz tumani Sarchashma MFY Sarchashma qishlogʼi hududidan oqib oʼtuvchi sel soyi ustida hashar yoʼli bilan qurilgan yaroqsiz holatga kelib qolgan koʼprik oʼrniga 1,5 x 1,5 galeriyali oʼtish ishini amalga oshirish va 60 metr qismini mustahkamlash va 2-uchastkadagi 5-ta xoʼjalikni sel suvlaridan muhofaza qilish uchun mazkur sel soyining 80 - metr qissmini mustahkamlash</t>
  </si>
  <si>
    <t>Boshq  ob'ektlar</t>
  </si>
  <si>
    <t>Деҳқонобод тумани  "Қарашина" МФЙда Фавқулодда вазиятлар бўлими ва 4 та махсус автомобилга мўлжалланган ёнғин-қутқарув қисмини қуриш</t>
  </si>
  <si>
    <t>Яккабоғ тумани "Фурқат" МФЙда 2 та махсус автомобилга мўлжалланган ёнғин-қутқарув қисмини қуриш</t>
  </si>
  <si>
    <t>Шаҳрисабз тумани "Мираки" қўрғонида 2 та махсус автомобилга мўлжалланган ёнғин-қутқарув қисмини қуриш</t>
  </si>
  <si>
    <t>Косон туманида "Дўстлик" МФЙда ташкил этиладиган тўқимачилик индустриал зонасига сув тозалаш иншооти қуриш</t>
  </si>
  <si>
    <t>18-ILOVA Ijtimoiy himoya davlat jamg'armasi mablag'lari hisobidan</t>
  </si>
  <si>
    <t>Qarshi shahar "Nuriston" MFYdagi 23-son maktabni rekonstruktsiya qilish(qo'shimcha 420 o'rinli o'quv bino qurish va 1117 o'rinli o'quv binoni mukammal ta'mirlash)</t>
  </si>
  <si>
    <t>Kitob tumani "Qoʼshdaryo" MFYdagi 82-son maktabni rekonstruktsiya qilish(qo'shimcha 300 o'rinli o'quv bino qurish va 420 o'rinli o'quv binoni mukammal ta'mirlash)</t>
  </si>
  <si>
    <t>Nishon tumani "Shirinobod" MFYdagi 21-son maktabni rekonstruktsiya qilish(qo'shimcha 420 o'rinli o'quv bino qurish va 624 o'rinli o'quv binoni mukammal ta'mirlash)</t>
  </si>
  <si>
    <t>Shahrisabz tuman "Qutchi" MFYdagi 38-son maktabni rekonstruktsiya qilish(mavjud 220 o'rinli bino o'rnida 660 o'rinli o'quv bino qurish)</t>
  </si>
  <si>
    <t>Shaxrisabz tuman "Sayyod" MFYdagi 65-son maktabni rekonstruktsiya qilish(mavjud 150 o'rinli bino o'rnida 96 o'rinli o'quv bino qurish va 120 o'rinli o'quv binoni mukammal ta'mirlash)</t>
  </si>
  <si>
    <t>Chiroqchi tumani "Bogʼishamol" MFYdagi 124-son maktabni rekonstruktsiya qilish(qo'shimcha 210 o'rinli o'quv bino qurish va 340 o'rinli o'quv binoni mukammal ta'mirlash)</t>
  </si>
  <si>
    <t>Dehqonobod tumani "Kaltaminor" MFYdagi 12-son maktabni rekonstruktsiya qilish(qo'shimcha 240 o'rinli o'quv bino qurish)</t>
  </si>
  <si>
    <t>Qamashi tumani "Ko'kabuloq" MFYdagi 57-son maktabni rekonstruktsiya qilish(qo'shimcha 120 o'rinli o'quv bino qurish va 12x24 o'lchamdagi sport zal qurish hamda 220 o'rinli o'quv binoni mukammal ta'mirlash)</t>
  </si>
  <si>
    <t>Yakkabogʼ tumani "Tatar" MFYdagi 78-son maktabni rekonstruktsiya qilish(yangi 12x24 o'lchamdagi sport zal qurish)</t>
  </si>
  <si>
    <t>Shahrisabz shahar "Kulollik" MFYdagi 4-son maktabni mukammal taʼmirlash(1036 o'rinli o'quv binoni mukammal ta'mirlash)</t>
  </si>
  <si>
    <t>18-ILOVA Ijod va ixtisoslashtirilgan maktablari</t>
  </si>
  <si>
    <t>Mirishkor tumanida yangi ixtisoslashtirilgan maktabini qurish(yangi 336 o'rinli o'quv bino qurish va 12x24 o'lchamdagi sport zal qurish)</t>
  </si>
  <si>
    <t>18-ILOVA Oliy ta'lim muassasalari</t>
  </si>
  <si>
    <t>Qashqadaryo ilg'or kasbiy mahorat texnikumini rekonstruktsiya qilish(qo'shimcha 150 o'rinli yotoqxona binosi, 2 ta ob'ektlar qurish va 150 o'rinli yotoqxona binosi, 1 ta ob'ektlarni mukammal ta'mirlash hamda 900 o'rinli o'quv binosini mukammal ta'mirlash)</t>
  </si>
  <si>
    <t>19-ILOVA Soliq Qo'mitasi</t>
  </si>
  <si>
    <t>Qarshi shahar DSI ma’muriy binosi qurilishi</t>
  </si>
  <si>
    <t>Qashqadaryo viloyati Ko'kdala tumani soliq inspektsiyasi binosini qurish</t>
  </si>
  <si>
    <t>Qashqadaryo viloyati Chiroqchi tumani soliq inspektsiyasi binosini qurish</t>
  </si>
  <si>
    <t>Qashqadaryo viloyati Qamashi tumani soliq inspektsiyasi binosini qurish</t>
  </si>
  <si>
    <t>19-ILOVA Bilim va malakalarni baxolash agentligi</t>
  </si>
  <si>
    <t>Qashqadaryo viloyati Qarshi shahri "Buyuk Turon" MFY hududidan test sinovlarini o'tkazishga mo'ljallangan namunaviy tipdagi pavilyon qurish</t>
  </si>
  <si>
    <t>19-ILOVA Prochi</t>
  </si>
  <si>
    <t>Qamashi tumani aholisi uchun zamonaviy mahalla guzari va tibbiyot klasterini qurish</t>
  </si>
  <si>
    <t>Qashqadaryo viloyati Ko‘kdala tumanida "Ko‘kdala tuman veterinariya va chorvachilikni rivojlantirish bo‘limi hamda tumani hayvonlar kasalliklari tashxisi va oziq-ovqat mahsulotlari xavfsizligi davlat markazi" ma’muriy bino va inshootlarini qurish va jihozlash</t>
  </si>
  <si>
    <t>"XO`JALIK HISOBIDAGI TA`MIRLASH" XK</t>
  </si>
  <si>
    <t>GRANT-ELLADA MCHJ</t>
  </si>
  <si>
    <t>"KITOB TARAQQIYOT QURILISH IXTISOSLASHTIRILGAN MAXSUS TA'MIRLASH QURILISH KORXONASI" XK</t>
  </si>
  <si>
    <t>ARSENAL NUR BARAKA MCHJ</t>
  </si>
  <si>
    <t>SANJAR KAPITAL QURILISH XK</t>
  </si>
  <si>
    <t>"ASL KAFOLAT BETON BUYUMLARI" MAS'ULIYATI CHEKLANGAN JAMIYAT</t>
  </si>
  <si>
    <t>"JAHONGIR INJINERING" MCHJ</t>
  </si>
  <si>
    <t xml:space="preserve">"KARSHI CITY MEGO INVEST" MAS`ULIYATI CHEKLANGAN JAMIYAT
</t>
  </si>
  <si>
    <t>"ASL KAFOLAT BETON BUYUMLARI" MCHJ</t>
  </si>
  <si>
    <t>"ISLOXATCHI QURILISH" XK</t>
  </si>
  <si>
    <t>"RIVOJ KAPITAL IXTISOSLASHTIRILGAN QURILISH TA`MIRLASH" XK</t>
  </si>
  <si>
    <t>"SUXROBBEK-SAVDO LYUKS" MCHJ</t>
  </si>
  <si>
    <t>"NUR KAMOL MEGO INVEST" MCHJ</t>
  </si>
  <si>
    <t>"PARDOZCHI-MUHANDIS" XK</t>
  </si>
  <si>
    <t>ZAFARBEK BUNYODKOR QURILISH XK</t>
  </si>
  <si>
    <t>OZOD DIYOR BINOKORI XK</t>
  </si>
  <si>
    <t>SAXOVAT OLIY NUR MCHJ</t>
  </si>
  <si>
    <t>"KTK QURILISH TA'MIRLASH" XK</t>
  </si>
  <si>
    <t>"OLIM O'G'LI JASUR" XK</t>
  </si>
  <si>
    <t>PARDOZCHI-MUHANDIS XK</t>
  </si>
  <si>
    <t>Xalilbek Me'mor MCHJ</t>
  </si>
  <si>
    <t>SOHIBQIRON ASR" XUSUSIY KORXONA</t>
  </si>
  <si>
    <t>Mirza Polvon Qurilish 2020 MCHJ</t>
  </si>
  <si>
    <t>OLTIN NISHONA XK</t>
  </si>
  <si>
    <t>KTK Qurilish  Ta'mirlash XK</t>
  </si>
  <si>
    <t>Grant-Ellada MCHJ</t>
  </si>
  <si>
    <t>QASHQADARYO GRAND BUNYODKOR QURUVCHI MCHJ</t>
  </si>
  <si>
    <t>Саьдулла бобо ХК</t>
  </si>
  <si>
    <t>XO`JALIK HISOBIDAGI TA`MIRLASH XK</t>
  </si>
  <si>
    <t>SAMARIDDIN BUILDING" MCHJ</t>
  </si>
  <si>
    <t>Ozod ibrat kapital qurilish XK</t>
  </si>
  <si>
    <t>"ALIBEK FAYZ LYUKS" MCHJ</t>
  </si>
  <si>
    <t>ISTIQLOL QURILISH TA'MIRLASH LOYIHALASH MCHJ</t>
  </si>
  <si>
    <t>OLIM O'G'LI JASUR XK</t>
  </si>
  <si>
    <t>Hisor Qurilish MCH</t>
  </si>
  <si>
    <t>QARSHI KAPITAL QURILISH MCHJ</t>
  </si>
  <si>
    <t>Abdulla Akramovich XK</t>
  </si>
  <si>
    <t>KESH GRAND STROY MCHJ</t>
  </si>
  <si>
    <t>ALFA NUR TAMIR MCHJ</t>
  </si>
  <si>
    <t xml:space="preserve">Islihotchi qurilish XK </t>
  </si>
  <si>
    <t>JANUB SANOAT SERVIS MCHJ</t>
  </si>
  <si>
    <t>"MAMATOV SALOXIDDIN" XK</t>
  </si>
  <si>
    <t>Fillig Food XK</t>
  </si>
  <si>
    <t>Planet Bilders MCHJ</t>
  </si>
  <si>
    <t>TRAST-STORY XK</t>
  </si>
  <si>
    <t>"BUYUK TURON CHINOR" XK</t>
  </si>
  <si>
    <t>DASHT QURILISH TA'MIRLASH FAYZ XK</t>
  </si>
  <si>
    <t>"ZAFARBEK BUNYODKOR QURILISH" XUSUSIY KORXONA</t>
  </si>
  <si>
    <t>Gold-Sard-Story MCHJ</t>
  </si>
  <si>
    <t>MAMATOV SALOXIDDIN XK</t>
  </si>
  <si>
    <t>UNVERSAL ELISTA MCHJ</t>
  </si>
  <si>
    <t>Nasaf Fayz Invest MCHJ</t>
  </si>
  <si>
    <t>Dur   MCHJ</t>
  </si>
  <si>
    <t>AGROMEXTA'MIRCHI MCHJ</t>
  </si>
  <si>
    <t>Billur-versal-Qurilish servis-LTD    MCHJ</t>
  </si>
  <si>
    <t>Voha Mashali MCHJ</t>
  </si>
  <si>
    <t>"MUKAMMAL NEFT INVEST" MAS'ULIYATI CHEKLANGAN JAMIYAT</t>
  </si>
  <si>
    <t>FVV.  Maxsus muxandislik qurilish boshqarmasi</t>
  </si>
  <si>
    <t>Xisprak Maxsus suv qurilish MCHJ</t>
  </si>
  <si>
    <t>DUR MCHJ</t>
  </si>
  <si>
    <t>Saxovat Oliy Nur MCHJ</t>
  </si>
  <si>
    <t>BUYUK KELAJAK QURILISH TA'MIRLASH MCHJ</t>
  </si>
  <si>
    <t>Saxovat oliy Nur MCHJ</t>
  </si>
  <si>
    <t>Jahongir Injinering MCHJ</t>
  </si>
  <si>
    <t>ARAB QOVCHIN IQBOLI MCHJ</t>
  </si>
  <si>
    <t>YA N KO'P TARMOQLI ISHLAB CHIQARISH XK</t>
  </si>
  <si>
    <t>201764998</t>
  </si>
  <si>
    <t>206610687</t>
  </si>
  <si>
    <t>301608775</t>
  </si>
  <si>
    <t>302763877</t>
  </si>
  <si>
    <t>300848043</t>
  </si>
  <si>
    <t>302454121</t>
  </si>
  <si>
    <t>304269864</t>
  </si>
  <si>
    <t>306 217 366</t>
  </si>
  <si>
    <t>204130416</t>
  </si>
  <si>
    <t>301356591</t>
  </si>
  <si>
    <t>301820309</t>
  </si>
  <si>
    <t>305743242</t>
  </si>
  <si>
    <t>203954087</t>
  </si>
  <si>
    <t>302890965</t>
  </si>
  <si>
    <t>303717077</t>
  </si>
  <si>
    <t>304049615</t>
  </si>
  <si>
    <t>203517051</t>
  </si>
  <si>
    <t>204275045</t>
  </si>
  <si>
    <t>306583569</t>
  </si>
  <si>
    <t>203840174</t>
  </si>
  <si>
    <t>307815009</t>
  </si>
  <si>
    <t>301237193</t>
  </si>
  <si>
    <t>302127417</t>
  </si>
  <si>
    <t>203671162</t>
  </si>
  <si>
    <t>305516215</t>
  </si>
  <si>
    <t>301741217</t>
  </si>
  <si>
    <t>300808890</t>
  </si>
  <si>
    <t>302903868</t>
  </si>
  <si>
    <t>204149160</t>
  </si>
  <si>
    <t>302166424</t>
  </si>
  <si>
    <t>302359405</t>
  </si>
  <si>
    <t>203467162</t>
  </si>
  <si>
    <t>302608506</t>
  </si>
  <si>
    <t>306029163</t>
  </si>
  <si>
    <t>304353619</t>
  </si>
  <si>
    <t>302747681</t>
  </si>
  <si>
    <t>301198489</t>
  </si>
  <si>
    <t>307914794</t>
  </si>
  <si>
    <t>305013003</t>
  </si>
  <si>
    <t>200711154</t>
  </si>
  <si>
    <t>301356691</t>
  </si>
  <si>
    <t>301525151</t>
  </si>
  <si>
    <t>309283314</t>
  </si>
  <si>
    <t>302655568</t>
  </si>
  <si>
    <t>304305770</t>
  </si>
  <si>
    <t>202154560</t>
  </si>
  <si>
    <t>204006133</t>
  </si>
  <si>
    <t>305915794</t>
  </si>
  <si>
    <t>300233872</t>
  </si>
  <si>
    <t>302461138</t>
  </si>
  <si>
    <t>302115961</t>
  </si>
  <si>
    <t>204850106</t>
  </si>
  <si>
    <t>303395772</t>
  </si>
  <si>
    <t>205241539</t>
  </si>
  <si>
    <t>204558824</t>
  </si>
  <si>
    <t>2026й</t>
  </si>
  <si>
    <t>2025-2026й</t>
  </si>
  <si>
    <t xml:space="preserve">Хомийлик Маблаглари </t>
  </si>
  <si>
    <t>тендир</t>
  </si>
  <si>
    <t>Огабек МЧЖ</t>
  </si>
  <si>
    <t>202981850</t>
  </si>
  <si>
    <t>(мллн сўм)</t>
  </si>
  <si>
    <t>2026-йил 2-чоракда Қашқадарё вилоят ҳокимлигининг Ягона буюртмачи хизмати инжинирнг компанияси томонидан қурилиш, реконструкция қилиш ва таъмирлаш ишлари бўйича ўтказилган танловлар (тендерлар) тўғрисидаги</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</si>
</sst>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 _₽_-;\-* #,##0.00\ _₽_-;_-* &quot;-&quot;??\ _₽_-;_-@_-"/>
    <numFmt numFmtId="165" formatCode="_-* #,##0.00_р_._-;\-* #,##0.00_р_._-;_-* &quot;-&quot;??_р_._-;_-@_-"/>
    <numFmt numFmtId="166" formatCode="_-* #,##0.0\ _₽_-;\-* #,##0.0\ _₽_-;_-* &quot;-&quot;?\ _₽_-;_-@_-"/>
    <numFmt numFmtId="167" formatCode="_-* #,##0.000\ _₽_-;\-* #,##0.000\ _₽_-;_-* &quot;-&quot;???\ _₽_-;_-@_-"/>
    <numFmt numFmtId="168" formatCode="_-* #,##0.0\ _₽_-;\-* #,##0.0\ _₽_-;_-* &quot;-&quot;??\ _₽_-;_-@_-"/>
    <numFmt numFmtId="170" formatCode="0.000"/>
  </numFmts>
  <fonts count="23" x14ac:knownFonts="1">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rgb="FF000080"/>
      <name val="Times New Roman"/>
      <family val="1"/>
      <charset val="204"/>
    </font>
    <font>
      <b/>
      <sz val="12"/>
      <color rgb="FF000080"/>
      <name val="Times New Roman"/>
      <family val="1"/>
      <charset val="204"/>
    </font>
    <font>
      <sz val="12"/>
      <color rgb="FF000080"/>
      <name val="Times New Roman"/>
      <family val="1"/>
      <charset val="204"/>
    </font>
    <font>
      <b/>
      <sz val="14"/>
      <color theme="1"/>
      <name val="Times New Roman"/>
      <family val="1"/>
      <charset val="204"/>
    </font>
    <font>
      <sz val="11"/>
      <color theme="1"/>
      <name val="Calibri"/>
      <family val="2"/>
      <scheme val="minor"/>
    </font>
    <font>
      <b/>
      <sz val="11"/>
      <color theme="1"/>
      <name val="Calibri"/>
      <family val="2"/>
      <charset val="204"/>
      <scheme val="minor"/>
    </font>
    <font>
      <sz val="10"/>
      <name val="Arial Cyr"/>
      <charset val="204"/>
    </font>
    <font>
      <sz val="10"/>
      <name val="Arial"/>
      <family val="2"/>
      <charset val="204"/>
    </font>
    <font>
      <sz val="11"/>
      <color rgb="FF000000"/>
      <name val="Calibri"/>
      <family val="2"/>
      <charset val="204"/>
    </font>
    <font>
      <sz val="11"/>
      <color indexed="8"/>
      <name val="Calibri"/>
      <family val="2"/>
      <charset val="204"/>
    </font>
    <font>
      <sz val="13"/>
      <name val="Times New Roman"/>
      <family val="1"/>
      <charset val="204"/>
    </font>
    <font>
      <sz val="13"/>
      <color theme="1"/>
      <name val="Times New Roman"/>
      <family val="1"/>
      <charset val="204"/>
    </font>
    <font>
      <sz val="13"/>
      <color rgb="FF000000"/>
      <name val="Times New Roman"/>
      <family val="1"/>
      <charset val="204"/>
    </font>
    <font>
      <sz val="13"/>
      <name val="Arial Cyr"/>
      <charset val="204"/>
    </font>
    <font>
      <sz val="13"/>
      <color indexed="8"/>
      <name val="Times New Roman"/>
      <family val="1"/>
      <charset val="204"/>
    </font>
    <font>
      <sz val="13"/>
      <name val="Arial"/>
      <family val="2"/>
      <charset val="204"/>
    </font>
    <font>
      <sz val="13"/>
      <color theme="1"/>
      <name val="Calibri"/>
      <family val="2"/>
      <charset val="204"/>
      <scheme val="minor"/>
    </font>
    <font>
      <sz val="13"/>
      <name val="Calibri"/>
      <family val="2"/>
      <charset val="204"/>
      <scheme val="minor"/>
    </font>
    <font>
      <sz val="13"/>
      <color theme="1"/>
      <name val="Arial"/>
      <family val="2"/>
      <charset val="204"/>
    </font>
  </fonts>
  <fills count="11">
    <fill>
      <patternFill patternType="none"/>
    </fill>
    <fill>
      <patternFill patternType="gray125"/>
    </fill>
    <fill>
      <patternFill patternType="solid">
        <fgColor rgb="FF92D050"/>
        <bgColor indexed="64"/>
      </patternFill>
    </fill>
    <fill>
      <patternFill patternType="solid">
        <fgColor rgb="FFFFFF00"/>
        <bgColor indexed="64"/>
      </patternFill>
    </fill>
    <fill>
      <patternFill patternType="solid">
        <fgColor theme="4"/>
        <bgColor indexed="64"/>
      </patternFill>
    </fill>
    <fill>
      <patternFill patternType="solid">
        <fgColor theme="0"/>
        <bgColor indexed="64"/>
      </patternFill>
    </fill>
    <fill>
      <patternFill patternType="solid">
        <fgColor theme="5" tint="0.59999389629810485"/>
        <bgColor indexed="64"/>
      </patternFill>
    </fill>
    <fill>
      <patternFill patternType="solid">
        <fgColor theme="3" tint="0.59999389629810485"/>
        <bgColor indexed="64"/>
      </patternFill>
    </fill>
    <fill>
      <patternFill patternType="solid">
        <fgColor theme="8" tint="0.79998168889431442"/>
        <bgColor indexed="64"/>
      </patternFill>
    </fill>
    <fill>
      <patternFill patternType="solid">
        <fgColor theme="6" tint="0.59999389629810485"/>
        <bgColor indexed="64"/>
      </patternFill>
    </fill>
    <fill>
      <patternFill patternType="solid">
        <fgColor theme="6" tint="0.39997558519241921"/>
        <bgColor indexed="64"/>
      </patternFill>
    </fill>
  </fills>
  <borders count="10">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s>
  <cellStyleXfs count="21">
    <xf numFmtId="0" fontId="0" fillId="0" borderId="0"/>
    <xf numFmtId="0" fontId="10" fillId="0" borderId="0"/>
    <xf numFmtId="165" fontId="10" fillId="0" borderId="0" applyFont="0" applyFill="0" applyBorder="0" applyAlignment="0" applyProtection="0"/>
    <xf numFmtId="0" fontId="11" fillId="0" borderId="0"/>
    <xf numFmtId="0" fontId="12" fillId="0" borderId="0"/>
    <xf numFmtId="0" fontId="8" fillId="0" borderId="0"/>
    <xf numFmtId="165" fontId="10" fillId="0" borderId="0" applyFont="0" applyFill="0" applyBorder="0" applyAlignment="0" applyProtection="0"/>
    <xf numFmtId="0" fontId="3" fillId="0" borderId="0"/>
    <xf numFmtId="0" fontId="11" fillId="0" borderId="0"/>
    <xf numFmtId="0" fontId="10" fillId="0" borderId="0"/>
    <xf numFmtId="0" fontId="13" fillId="0" borderId="0"/>
    <xf numFmtId="0" fontId="8" fillId="0" borderId="0"/>
    <xf numFmtId="0" fontId="10" fillId="0" borderId="0"/>
    <xf numFmtId="0" fontId="10" fillId="0" borderId="0"/>
    <xf numFmtId="0" fontId="2" fillId="0" borderId="0"/>
    <xf numFmtId="164" fontId="8" fillId="0" borderId="0" applyFont="0" applyFill="0" applyBorder="0" applyAlignment="0" applyProtection="0"/>
    <xf numFmtId="0" fontId="1" fillId="0" borderId="0"/>
    <xf numFmtId="0" fontId="10" fillId="0" borderId="0"/>
    <xf numFmtId="0" fontId="10" fillId="0" borderId="0"/>
    <xf numFmtId="0" fontId="10" fillId="0" borderId="0"/>
    <xf numFmtId="0" fontId="10" fillId="0" borderId="0"/>
  </cellStyleXfs>
  <cellXfs count="75">
    <xf numFmtId="0" fontId="0" fillId="0" borderId="0" xfId="0"/>
    <xf numFmtId="0" fontId="9" fillId="0" borderId="2" xfId="0" applyFont="1" applyBorder="1" applyAlignment="1">
      <alignment horizontal="center" vertical="center"/>
    </xf>
    <xf numFmtId="0" fontId="0" fillId="0" borderId="2" xfId="0" applyBorder="1" applyAlignment="1">
      <alignment horizontal="center" vertical="center"/>
    </xf>
    <xf numFmtId="0" fontId="0" fillId="2" borderId="2" xfId="0" applyFill="1" applyBorder="1"/>
    <xf numFmtId="0" fontId="0" fillId="3" borderId="2" xfId="0" applyFill="1" applyBorder="1" applyAlignment="1">
      <alignment wrapText="1"/>
    </xf>
    <xf numFmtId="0" fontId="0" fillId="0" borderId="2" xfId="0" applyBorder="1"/>
    <xf numFmtId="0" fontId="0" fillId="0" borderId="2" xfId="0" applyBorder="1" applyAlignment="1">
      <alignment wrapText="1"/>
    </xf>
    <xf numFmtId="0" fontId="10" fillId="0" borderId="0" xfId="1"/>
    <xf numFmtId="0" fontId="10" fillId="0" borderId="0" xfId="1" applyAlignment="1">
      <alignment horizontal="center"/>
    </xf>
    <xf numFmtId="0" fontId="15" fillId="5" borderId="2" xfId="1" applyFont="1" applyFill="1" applyBorder="1" applyAlignment="1">
      <alignment horizontal="center" vertical="center" wrapText="1"/>
    </xf>
    <xf numFmtId="0" fontId="16" fillId="5" borderId="2" xfId="1" applyFont="1" applyFill="1" applyBorder="1" applyAlignment="1">
      <alignment horizontal="center" vertical="center" wrapText="1"/>
    </xf>
    <xf numFmtId="0" fontId="14" fillId="6" borderId="2" xfId="17" applyFont="1" applyFill="1" applyBorder="1" applyAlignment="1">
      <alignment horizontal="center" vertical="center" wrapText="1"/>
    </xf>
    <xf numFmtId="0" fontId="17" fillId="0" borderId="2" xfId="1" applyFont="1" applyBorder="1"/>
    <xf numFmtId="49" fontId="14" fillId="6" borderId="2" xfId="17" applyNumberFormat="1" applyFont="1" applyFill="1" applyBorder="1" applyAlignment="1">
      <alignment horizontal="center" vertical="center" wrapText="1"/>
    </xf>
    <xf numFmtId="170" fontId="14" fillId="6" borderId="0" xfId="20" applyNumberFormat="1" applyFont="1" applyFill="1" applyAlignment="1">
      <alignment horizontal="center" vertical="center" wrapText="1"/>
    </xf>
    <xf numFmtId="49" fontId="14" fillId="0" borderId="2" xfId="15" applyNumberFormat="1" applyFont="1" applyBorder="1" applyAlignment="1">
      <alignment horizontal="center" vertical="center" wrapText="1"/>
    </xf>
    <xf numFmtId="0" fontId="14" fillId="7" borderId="2" xfId="17" applyFont="1" applyFill="1" applyBorder="1" applyAlignment="1">
      <alignment horizontal="center" vertical="center" wrapText="1"/>
    </xf>
    <xf numFmtId="49" fontId="14" fillId="7" borderId="2" xfId="17" applyNumberFormat="1" applyFont="1" applyFill="1" applyBorder="1" applyAlignment="1">
      <alignment horizontal="center" vertical="center" wrapText="1"/>
    </xf>
    <xf numFmtId="167" fontId="14" fillId="7" borderId="9" xfId="17" applyNumberFormat="1" applyFont="1" applyFill="1" applyBorder="1" applyAlignment="1">
      <alignment horizontal="center" vertical="center" wrapText="1"/>
    </xf>
    <xf numFmtId="49" fontId="14" fillId="7" borderId="2" xfId="15" applyNumberFormat="1" applyFont="1" applyFill="1" applyBorder="1" applyAlignment="1">
      <alignment horizontal="center" vertical="center" wrapText="1"/>
    </xf>
    <xf numFmtId="167" fontId="14" fillId="7" borderId="2" xfId="17" applyNumberFormat="1" applyFont="1" applyFill="1" applyBorder="1" applyAlignment="1">
      <alignment horizontal="center" vertical="center" wrapText="1"/>
    </xf>
    <xf numFmtId="0" fontId="14" fillId="8" borderId="2" xfId="18" applyFont="1" applyFill="1" applyBorder="1" applyAlignment="1">
      <alignment horizontal="center" vertical="center" wrapText="1"/>
    </xf>
    <xf numFmtId="0" fontId="14" fillId="8" borderId="2" xfId="14" applyFont="1" applyFill="1" applyBorder="1" applyAlignment="1">
      <alignment horizontal="center" vertical="center" wrapText="1"/>
    </xf>
    <xf numFmtId="166" fontId="18" fillId="8" borderId="9" xfId="14" applyNumberFormat="1" applyFont="1" applyFill="1" applyBorder="1" applyAlignment="1">
      <alignment horizontal="center" vertical="center" wrapText="1"/>
    </xf>
    <xf numFmtId="166" fontId="18" fillId="8" borderId="2" xfId="14" applyNumberFormat="1" applyFont="1" applyFill="1" applyBorder="1" applyAlignment="1">
      <alignment horizontal="center" vertical="center" wrapText="1"/>
    </xf>
    <xf numFmtId="0" fontId="14" fillId="5" borderId="2" xfId="18" applyFont="1" applyFill="1" applyBorder="1" applyAlignment="1">
      <alignment horizontal="center" vertical="center" wrapText="1"/>
    </xf>
    <xf numFmtId="0" fontId="15" fillId="5" borderId="2" xfId="0" applyFont="1" applyFill="1" applyBorder="1" applyAlignment="1">
      <alignment horizontal="left" vertical="center" wrapText="1" indent="1"/>
    </xf>
    <xf numFmtId="168" fontId="15" fillId="0" borderId="9" xfId="15" applyNumberFormat="1" applyFont="1" applyBorder="1" applyAlignment="1">
      <alignment horizontal="center" vertical="center" wrapText="1"/>
    </xf>
    <xf numFmtId="168" fontId="14" fillId="0" borderId="2" xfId="8" applyNumberFormat="1" applyFont="1" applyBorder="1" applyAlignment="1">
      <alignment horizontal="center" vertical="center" wrapText="1"/>
    </xf>
    <xf numFmtId="167" fontId="15" fillId="8" borderId="9" xfId="14" applyNumberFormat="1" applyFont="1" applyFill="1" applyBorder="1" applyAlignment="1">
      <alignment horizontal="center" vertical="center" wrapText="1"/>
    </xf>
    <xf numFmtId="167" fontId="18" fillId="8" borderId="2" xfId="14" applyNumberFormat="1" applyFont="1" applyFill="1" applyBorder="1" applyAlignment="1">
      <alignment horizontal="center" vertical="center" wrapText="1"/>
    </xf>
    <xf numFmtId="49" fontId="14" fillId="0" borderId="2" xfId="17" applyNumberFormat="1" applyFont="1" applyBorder="1" applyAlignment="1">
      <alignment vertical="center" wrapText="1"/>
    </xf>
    <xf numFmtId="170" fontId="14" fillId="0" borderId="2" xfId="17" applyNumberFormat="1" applyFont="1" applyBorder="1" applyAlignment="1">
      <alignment vertical="center" wrapText="1"/>
    </xf>
    <xf numFmtId="49" fontId="19" fillId="0" borderId="2" xfId="8" applyNumberFormat="1" applyFont="1" applyBorder="1"/>
    <xf numFmtId="0" fontId="19" fillId="0" borderId="2" xfId="8" applyFont="1" applyBorder="1"/>
    <xf numFmtId="4" fontId="19" fillId="0" borderId="2" xfId="8" applyNumberFormat="1" applyFont="1" applyBorder="1"/>
    <xf numFmtId="0" fontId="15" fillId="0" borderId="2" xfId="0" applyFont="1" applyBorder="1" applyAlignment="1">
      <alignment horizontal="left" vertical="center" wrapText="1" indent="1"/>
    </xf>
    <xf numFmtId="49" fontId="19" fillId="0" borderId="2" xfId="8" applyNumberFormat="1" applyFont="1" applyBorder="1" applyAlignment="1">
      <alignment wrapText="1"/>
    </xf>
    <xf numFmtId="4" fontId="14" fillId="8" borderId="2" xfId="14" applyNumberFormat="1" applyFont="1" applyFill="1" applyBorder="1" applyAlignment="1">
      <alignment horizontal="center" vertical="center" wrapText="1"/>
    </xf>
    <xf numFmtId="168" fontId="15" fillId="0" borderId="2" xfId="15" applyNumberFormat="1" applyFont="1" applyBorder="1" applyAlignment="1">
      <alignment horizontal="center" vertical="center" wrapText="1"/>
    </xf>
    <xf numFmtId="0" fontId="20" fillId="5" borderId="2" xfId="0" applyFont="1" applyFill="1" applyBorder="1" applyAlignment="1">
      <alignment horizontal="left" vertical="center" wrapText="1"/>
    </xf>
    <xf numFmtId="49" fontId="19" fillId="7" borderId="2" xfId="8" applyNumberFormat="1" applyFont="1" applyFill="1" applyBorder="1"/>
    <xf numFmtId="0" fontId="18" fillId="8" borderId="2" xfId="14" applyFont="1" applyFill="1" applyBorder="1" applyAlignment="1">
      <alignment horizontal="center" vertical="center" wrapText="1"/>
    </xf>
    <xf numFmtId="0" fontId="21" fillId="5" borderId="2" xfId="0" applyFont="1" applyFill="1" applyBorder="1" applyAlignment="1">
      <alignment horizontal="left" vertical="center" wrapText="1"/>
    </xf>
    <xf numFmtId="2" fontId="19" fillId="0" borderId="2" xfId="8" applyNumberFormat="1" applyFont="1" applyBorder="1" applyAlignment="1">
      <alignment horizontal="center" vertical="center" wrapText="1"/>
    </xf>
    <xf numFmtId="0" fontId="14" fillId="7" borderId="2" xfId="14" applyFont="1" applyFill="1" applyBorder="1" applyAlignment="1">
      <alignment horizontal="center" vertical="center" wrapText="1"/>
    </xf>
    <xf numFmtId="0" fontId="20" fillId="0" borderId="2" xfId="0" applyFont="1" applyBorder="1" applyAlignment="1">
      <alignment horizontal="left" vertical="center" wrapText="1"/>
    </xf>
    <xf numFmtId="0" fontId="22" fillId="5" borderId="2" xfId="8" applyFont="1" applyFill="1" applyBorder="1"/>
    <xf numFmtId="0" fontId="19" fillId="7" borderId="2" xfId="8" applyFont="1" applyFill="1" applyBorder="1"/>
    <xf numFmtId="166" fontId="19" fillId="7" borderId="2" xfId="8" applyNumberFormat="1" applyFont="1" applyFill="1" applyBorder="1"/>
    <xf numFmtId="0" fontId="14" fillId="9" borderId="2" xfId="19" applyFont="1" applyFill="1" applyBorder="1" applyAlignment="1">
      <alignment horizontal="center" vertical="center" wrapText="1"/>
    </xf>
    <xf numFmtId="49" fontId="19" fillId="9" borderId="2" xfId="8" applyNumberFormat="1" applyFont="1" applyFill="1" applyBorder="1"/>
    <xf numFmtId="168" fontId="14" fillId="9" borderId="2" xfId="19" applyNumberFormat="1" applyFont="1" applyFill="1" applyBorder="1" applyAlignment="1">
      <alignment horizontal="center" vertical="center" wrapText="1"/>
    </xf>
    <xf numFmtId="0" fontId="19" fillId="0" borderId="8" xfId="8" applyFont="1" applyBorder="1"/>
    <xf numFmtId="49" fontId="20" fillId="0" borderId="2" xfId="0" applyNumberFormat="1" applyFont="1" applyBorder="1" applyAlignment="1">
      <alignment horizontal="center" vertical="center" wrapText="1"/>
    </xf>
    <xf numFmtId="166" fontId="14" fillId="7" borderId="2" xfId="17" applyNumberFormat="1" applyFont="1" applyFill="1" applyBorder="1" applyAlignment="1">
      <alignment horizontal="center" vertical="center" wrapText="1"/>
    </xf>
    <xf numFmtId="49" fontId="14" fillId="10" borderId="2" xfId="17" applyNumberFormat="1" applyFont="1" applyFill="1" applyBorder="1" applyAlignment="1">
      <alignment horizontal="center" vertical="center" wrapText="1"/>
    </xf>
    <xf numFmtId="166" fontId="14" fillId="10" borderId="2" xfId="17" applyNumberFormat="1" applyFont="1" applyFill="1" applyBorder="1" applyAlignment="1">
      <alignment horizontal="center" vertical="center" wrapText="1"/>
    </xf>
    <xf numFmtId="0" fontId="14" fillId="8" borderId="2" xfId="19" applyFont="1" applyFill="1" applyBorder="1" applyAlignment="1">
      <alignment horizontal="center" vertical="center" wrapText="1"/>
    </xf>
    <xf numFmtId="166" fontId="14" fillId="8" borderId="2" xfId="19" applyNumberFormat="1" applyFont="1" applyFill="1" applyBorder="1" applyAlignment="1">
      <alignment horizontal="center" vertical="center" wrapText="1"/>
    </xf>
    <xf numFmtId="168" fontId="14" fillId="8" borderId="2" xfId="19" applyNumberFormat="1" applyFont="1" applyFill="1" applyBorder="1" applyAlignment="1">
      <alignment horizontal="center" vertical="center" wrapText="1"/>
    </xf>
    <xf numFmtId="49" fontId="19" fillId="10" borderId="2" xfId="8" applyNumberFormat="1" applyFont="1" applyFill="1" applyBorder="1"/>
    <xf numFmtId="166" fontId="19" fillId="10" borderId="2" xfId="8" applyNumberFormat="1" applyFont="1" applyFill="1" applyBorder="1"/>
    <xf numFmtId="4" fontId="19" fillId="0" borderId="2" xfId="8" applyNumberFormat="1" applyFont="1" applyBorder="1" applyAlignment="1">
      <alignment horizontal="center" vertical="center"/>
    </xf>
    <xf numFmtId="0" fontId="5" fillId="5" borderId="0" xfId="1" applyFont="1" applyFill="1" applyAlignment="1">
      <alignment horizontal="center" vertical="center" wrapText="1"/>
    </xf>
    <xf numFmtId="0" fontId="4" fillId="5" borderId="6" xfId="0" applyFont="1" applyFill="1" applyBorder="1" applyAlignment="1">
      <alignment horizontal="center" vertical="center"/>
    </xf>
    <xf numFmtId="0" fontId="4" fillId="5" borderId="1" xfId="0" applyFont="1" applyFill="1" applyBorder="1" applyAlignment="1">
      <alignment horizontal="center" vertical="center"/>
    </xf>
    <xf numFmtId="0" fontId="4" fillId="5" borderId="7" xfId="0" applyFont="1" applyFill="1" applyBorder="1" applyAlignment="1">
      <alignment horizontal="center" vertical="center"/>
    </xf>
    <xf numFmtId="0" fontId="7" fillId="5" borderId="3" xfId="0" applyFont="1" applyFill="1" applyBorder="1" applyAlignment="1">
      <alignment horizontal="center" wrapText="1"/>
    </xf>
    <xf numFmtId="0" fontId="7" fillId="5" borderId="4" xfId="0" applyFont="1" applyFill="1" applyBorder="1" applyAlignment="1">
      <alignment horizontal="center" wrapText="1"/>
    </xf>
    <xf numFmtId="0" fontId="7" fillId="5" borderId="5" xfId="0" applyFont="1" applyFill="1" applyBorder="1" applyAlignment="1">
      <alignment horizontal="center" wrapText="1"/>
    </xf>
    <xf numFmtId="0" fontId="6" fillId="5" borderId="1" xfId="1" applyFont="1" applyFill="1" applyBorder="1" applyAlignment="1">
      <alignment horizontal="center" vertical="center"/>
    </xf>
    <xf numFmtId="0" fontId="15" fillId="5" borderId="2" xfId="1" applyFont="1" applyFill="1" applyBorder="1" applyAlignment="1">
      <alignment horizontal="center" vertical="center" wrapText="1"/>
    </xf>
    <xf numFmtId="0" fontId="16" fillId="5" borderId="2" xfId="1" applyFont="1" applyFill="1" applyBorder="1" applyAlignment="1">
      <alignment horizontal="center" vertical="center" wrapText="1"/>
    </xf>
    <xf numFmtId="0" fontId="0" fillId="4" borderId="2" xfId="0" applyFill="1" applyBorder="1" applyAlignment="1">
      <alignment horizontal="center"/>
    </xf>
  </cellXfs>
  <cellStyles count="21">
    <cellStyle name="Обычный" xfId="0" builtinId="0"/>
    <cellStyle name="Обычный 2" xfId="1" xr:uid="{00000000-0005-0000-0000-000001000000}"/>
    <cellStyle name="Обычный 2 10" xfId="9" xr:uid="{00000000-0005-0000-0000-000002000000}"/>
    <cellStyle name="Обычный 2 2" xfId="19" xr:uid="{7E26D06E-DE7A-4C2B-8556-992A3C81BDF5}"/>
    <cellStyle name="Обычный 2 2 2" xfId="14" xr:uid="{00000000-0005-0000-0000-000003000000}"/>
    <cellStyle name="Обычный 2 2 2 3 2" xfId="16" xr:uid="{AE3FDC3A-B023-4386-94D7-4B365F61FCDE}"/>
    <cellStyle name="Обычный 2 2 2 3 2 2" xfId="7" xr:uid="{00000000-0005-0000-0000-000004000000}"/>
    <cellStyle name="Обычный 2 2 3 2" xfId="8" xr:uid="{00000000-0005-0000-0000-000005000000}"/>
    <cellStyle name="Обычный 2 4 3 4 2 2 2" xfId="10" xr:uid="{00000000-0005-0000-0000-000006000000}"/>
    <cellStyle name="Обычный 2_Дилшодга 18,08,16 г 2 2" xfId="12" xr:uid="{00000000-0005-0000-0000-000007000000}"/>
    <cellStyle name="Обычный 24 3" xfId="4" xr:uid="{00000000-0005-0000-0000-000008000000}"/>
    <cellStyle name="Обычный 3 3" xfId="13" xr:uid="{00000000-0005-0000-0000-000009000000}"/>
    <cellStyle name="Обычный 5" xfId="5" xr:uid="{00000000-0005-0000-0000-00000A000000}"/>
    <cellStyle name="Обычный 5 2" xfId="18" xr:uid="{48F6DBAD-CCC2-465C-9E15-1740D3EAAF2C}"/>
    <cellStyle name="Обычный 5 3" xfId="11" xr:uid="{00000000-0005-0000-0000-00000B000000}"/>
    <cellStyle name="Обычный_Карши Давлат Университети укув корпусини реконструкция килиш" xfId="17" xr:uid="{99E74CDA-2864-4EFB-994F-9D68EC8D19C4}"/>
    <cellStyle name="Обычный_Манзилий дастур 2012 й" xfId="20" xr:uid="{1C0F06F9-579B-4659-95A1-EDC0914152A3}"/>
    <cellStyle name="Стиль 1" xfId="3" xr:uid="{00000000-0005-0000-0000-000011000000}"/>
    <cellStyle name="Финансовый" xfId="15" builtinId="3"/>
    <cellStyle name="Финансовый 2" xfId="2" xr:uid="{00000000-0005-0000-0000-000013000000}"/>
    <cellStyle name="Финансовый 3" xfId="6" xr:uid="{00000000-0005-0000-0000-000014000000}"/>
  </cellStyles>
  <dxfs count="24">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javascript:scrollText(5421891)"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138"/>
  <sheetViews>
    <sheetView tabSelected="1" view="pageBreakPreview" zoomScaleNormal="100" zoomScaleSheetLayoutView="100" workbookViewId="0">
      <selection activeCell="A5" sqref="A5:H138"/>
    </sheetView>
  </sheetViews>
  <sheetFormatPr defaultRowHeight="12.75" x14ac:dyDescent="0.2"/>
  <cols>
    <col min="1" max="1" width="8.85546875" style="7"/>
    <col min="2" max="2" width="9.7109375" style="7" customWidth="1"/>
    <col min="3" max="3" width="40.7109375" style="7" customWidth="1"/>
    <col min="4" max="4" width="20.140625" style="7" customWidth="1"/>
    <col min="5" max="5" width="12.85546875" style="7" customWidth="1"/>
    <col min="6" max="6" width="16" style="8" customWidth="1"/>
    <col min="7" max="7" width="15.7109375" style="7" customWidth="1"/>
    <col min="8" max="8" width="21.5703125" style="7" customWidth="1"/>
    <col min="9" max="256" width="8.85546875" style="7"/>
    <col min="257" max="257" width="13.28515625" style="7" customWidth="1"/>
    <col min="258" max="258" width="40.7109375" style="7" customWidth="1"/>
    <col min="259" max="259" width="20.140625" style="7" customWidth="1"/>
    <col min="260" max="260" width="12.85546875" style="7" customWidth="1"/>
    <col min="261" max="261" width="14.140625" style="7" customWidth="1"/>
    <col min="262" max="262" width="15.7109375" style="7" customWidth="1"/>
    <col min="263" max="263" width="20.42578125" style="7" customWidth="1"/>
    <col min="264" max="512" width="8.85546875" style="7"/>
    <col min="513" max="513" width="13.28515625" style="7" customWidth="1"/>
    <col min="514" max="514" width="40.7109375" style="7" customWidth="1"/>
    <col min="515" max="515" width="20.140625" style="7" customWidth="1"/>
    <col min="516" max="516" width="12.85546875" style="7" customWidth="1"/>
    <col min="517" max="517" width="14.140625" style="7" customWidth="1"/>
    <col min="518" max="518" width="15.7109375" style="7" customWidth="1"/>
    <col min="519" max="519" width="20.42578125" style="7" customWidth="1"/>
    <col min="520" max="768" width="8.85546875" style="7"/>
    <col min="769" max="769" width="13.28515625" style="7" customWidth="1"/>
    <col min="770" max="770" width="40.7109375" style="7" customWidth="1"/>
    <col min="771" max="771" width="20.140625" style="7" customWidth="1"/>
    <col min="772" max="772" width="12.85546875" style="7" customWidth="1"/>
    <col min="773" max="773" width="14.140625" style="7" customWidth="1"/>
    <col min="774" max="774" width="15.7109375" style="7" customWidth="1"/>
    <col min="775" max="775" width="20.42578125" style="7" customWidth="1"/>
    <col min="776" max="1024" width="8.85546875" style="7"/>
    <col min="1025" max="1025" width="13.28515625" style="7" customWidth="1"/>
    <col min="1026" max="1026" width="40.7109375" style="7" customWidth="1"/>
    <col min="1027" max="1027" width="20.140625" style="7" customWidth="1"/>
    <col min="1028" max="1028" width="12.85546875" style="7" customWidth="1"/>
    <col min="1029" max="1029" width="14.140625" style="7" customWidth="1"/>
    <col min="1030" max="1030" width="15.7109375" style="7" customWidth="1"/>
    <col min="1031" max="1031" width="20.42578125" style="7" customWidth="1"/>
    <col min="1032" max="1280" width="8.85546875" style="7"/>
    <col min="1281" max="1281" width="13.28515625" style="7" customWidth="1"/>
    <col min="1282" max="1282" width="40.7109375" style="7" customWidth="1"/>
    <col min="1283" max="1283" width="20.140625" style="7" customWidth="1"/>
    <col min="1284" max="1284" width="12.85546875" style="7" customWidth="1"/>
    <col min="1285" max="1285" width="14.140625" style="7" customWidth="1"/>
    <col min="1286" max="1286" width="15.7109375" style="7" customWidth="1"/>
    <col min="1287" max="1287" width="20.42578125" style="7" customWidth="1"/>
    <col min="1288" max="1536" width="8.85546875" style="7"/>
    <col min="1537" max="1537" width="13.28515625" style="7" customWidth="1"/>
    <col min="1538" max="1538" width="40.7109375" style="7" customWidth="1"/>
    <col min="1539" max="1539" width="20.140625" style="7" customWidth="1"/>
    <col min="1540" max="1540" width="12.85546875" style="7" customWidth="1"/>
    <col min="1541" max="1541" width="14.140625" style="7" customWidth="1"/>
    <col min="1542" max="1542" width="15.7109375" style="7" customWidth="1"/>
    <col min="1543" max="1543" width="20.42578125" style="7" customWidth="1"/>
    <col min="1544" max="1792" width="8.85546875" style="7"/>
    <col min="1793" max="1793" width="13.28515625" style="7" customWidth="1"/>
    <col min="1794" max="1794" width="40.7109375" style="7" customWidth="1"/>
    <col min="1795" max="1795" width="20.140625" style="7" customWidth="1"/>
    <col min="1796" max="1796" width="12.85546875" style="7" customWidth="1"/>
    <col min="1797" max="1797" width="14.140625" style="7" customWidth="1"/>
    <col min="1798" max="1798" width="15.7109375" style="7" customWidth="1"/>
    <col min="1799" max="1799" width="20.42578125" style="7" customWidth="1"/>
    <col min="1800" max="2048" width="8.85546875" style="7"/>
    <col min="2049" max="2049" width="13.28515625" style="7" customWidth="1"/>
    <col min="2050" max="2050" width="40.7109375" style="7" customWidth="1"/>
    <col min="2051" max="2051" width="20.140625" style="7" customWidth="1"/>
    <col min="2052" max="2052" width="12.85546875" style="7" customWidth="1"/>
    <col min="2053" max="2053" width="14.140625" style="7" customWidth="1"/>
    <col min="2054" max="2054" width="15.7109375" style="7" customWidth="1"/>
    <col min="2055" max="2055" width="20.42578125" style="7" customWidth="1"/>
    <col min="2056" max="2304" width="8.85546875" style="7"/>
    <col min="2305" max="2305" width="13.28515625" style="7" customWidth="1"/>
    <col min="2306" max="2306" width="40.7109375" style="7" customWidth="1"/>
    <col min="2307" max="2307" width="20.140625" style="7" customWidth="1"/>
    <col min="2308" max="2308" width="12.85546875" style="7" customWidth="1"/>
    <col min="2309" max="2309" width="14.140625" style="7" customWidth="1"/>
    <col min="2310" max="2310" width="15.7109375" style="7" customWidth="1"/>
    <col min="2311" max="2311" width="20.42578125" style="7" customWidth="1"/>
    <col min="2312" max="2560" width="8.85546875" style="7"/>
    <col min="2561" max="2561" width="13.28515625" style="7" customWidth="1"/>
    <col min="2562" max="2562" width="40.7109375" style="7" customWidth="1"/>
    <col min="2563" max="2563" width="20.140625" style="7" customWidth="1"/>
    <col min="2564" max="2564" width="12.85546875" style="7" customWidth="1"/>
    <col min="2565" max="2565" width="14.140625" style="7" customWidth="1"/>
    <col min="2566" max="2566" width="15.7109375" style="7" customWidth="1"/>
    <col min="2567" max="2567" width="20.42578125" style="7" customWidth="1"/>
    <col min="2568" max="2816" width="8.85546875" style="7"/>
    <col min="2817" max="2817" width="13.28515625" style="7" customWidth="1"/>
    <col min="2818" max="2818" width="40.7109375" style="7" customWidth="1"/>
    <col min="2819" max="2819" width="20.140625" style="7" customWidth="1"/>
    <col min="2820" max="2820" width="12.85546875" style="7" customWidth="1"/>
    <col min="2821" max="2821" width="14.140625" style="7" customWidth="1"/>
    <col min="2822" max="2822" width="15.7109375" style="7" customWidth="1"/>
    <col min="2823" max="2823" width="20.42578125" style="7" customWidth="1"/>
    <col min="2824" max="3072" width="8.85546875" style="7"/>
    <col min="3073" max="3073" width="13.28515625" style="7" customWidth="1"/>
    <col min="3074" max="3074" width="40.7109375" style="7" customWidth="1"/>
    <col min="3075" max="3075" width="20.140625" style="7" customWidth="1"/>
    <col min="3076" max="3076" width="12.85546875" style="7" customWidth="1"/>
    <col min="3077" max="3077" width="14.140625" style="7" customWidth="1"/>
    <col min="3078" max="3078" width="15.7109375" style="7" customWidth="1"/>
    <col min="3079" max="3079" width="20.42578125" style="7" customWidth="1"/>
    <col min="3080" max="3328" width="8.85546875" style="7"/>
    <col min="3329" max="3329" width="13.28515625" style="7" customWidth="1"/>
    <col min="3330" max="3330" width="40.7109375" style="7" customWidth="1"/>
    <col min="3331" max="3331" width="20.140625" style="7" customWidth="1"/>
    <col min="3332" max="3332" width="12.85546875" style="7" customWidth="1"/>
    <col min="3333" max="3333" width="14.140625" style="7" customWidth="1"/>
    <col min="3334" max="3334" width="15.7109375" style="7" customWidth="1"/>
    <col min="3335" max="3335" width="20.42578125" style="7" customWidth="1"/>
    <col min="3336" max="3584" width="8.85546875" style="7"/>
    <col min="3585" max="3585" width="13.28515625" style="7" customWidth="1"/>
    <col min="3586" max="3586" width="40.7109375" style="7" customWidth="1"/>
    <col min="3587" max="3587" width="20.140625" style="7" customWidth="1"/>
    <col min="3588" max="3588" width="12.85546875" style="7" customWidth="1"/>
    <col min="3589" max="3589" width="14.140625" style="7" customWidth="1"/>
    <col min="3590" max="3590" width="15.7109375" style="7" customWidth="1"/>
    <col min="3591" max="3591" width="20.42578125" style="7" customWidth="1"/>
    <col min="3592" max="3840" width="8.85546875" style="7"/>
    <col min="3841" max="3841" width="13.28515625" style="7" customWidth="1"/>
    <col min="3842" max="3842" width="40.7109375" style="7" customWidth="1"/>
    <col min="3843" max="3843" width="20.140625" style="7" customWidth="1"/>
    <col min="3844" max="3844" width="12.85546875" style="7" customWidth="1"/>
    <col min="3845" max="3845" width="14.140625" style="7" customWidth="1"/>
    <col min="3846" max="3846" width="15.7109375" style="7" customWidth="1"/>
    <col min="3847" max="3847" width="20.42578125" style="7" customWidth="1"/>
    <col min="3848" max="4096" width="8.85546875" style="7"/>
    <col min="4097" max="4097" width="13.28515625" style="7" customWidth="1"/>
    <col min="4098" max="4098" width="40.7109375" style="7" customWidth="1"/>
    <col min="4099" max="4099" width="20.140625" style="7" customWidth="1"/>
    <col min="4100" max="4100" width="12.85546875" style="7" customWidth="1"/>
    <col min="4101" max="4101" width="14.140625" style="7" customWidth="1"/>
    <col min="4102" max="4102" width="15.7109375" style="7" customWidth="1"/>
    <col min="4103" max="4103" width="20.42578125" style="7" customWidth="1"/>
    <col min="4104" max="4352" width="8.85546875" style="7"/>
    <col min="4353" max="4353" width="13.28515625" style="7" customWidth="1"/>
    <col min="4354" max="4354" width="40.7109375" style="7" customWidth="1"/>
    <col min="4355" max="4355" width="20.140625" style="7" customWidth="1"/>
    <col min="4356" max="4356" width="12.85546875" style="7" customWidth="1"/>
    <col min="4357" max="4357" width="14.140625" style="7" customWidth="1"/>
    <col min="4358" max="4358" width="15.7109375" style="7" customWidth="1"/>
    <col min="4359" max="4359" width="20.42578125" style="7" customWidth="1"/>
    <col min="4360" max="4608" width="8.85546875" style="7"/>
    <col min="4609" max="4609" width="13.28515625" style="7" customWidth="1"/>
    <col min="4610" max="4610" width="40.7109375" style="7" customWidth="1"/>
    <col min="4611" max="4611" width="20.140625" style="7" customWidth="1"/>
    <col min="4612" max="4612" width="12.85546875" style="7" customWidth="1"/>
    <col min="4613" max="4613" width="14.140625" style="7" customWidth="1"/>
    <col min="4614" max="4614" width="15.7109375" style="7" customWidth="1"/>
    <col min="4615" max="4615" width="20.42578125" style="7" customWidth="1"/>
    <col min="4616" max="4864" width="8.85546875" style="7"/>
    <col min="4865" max="4865" width="13.28515625" style="7" customWidth="1"/>
    <col min="4866" max="4866" width="40.7109375" style="7" customWidth="1"/>
    <col min="4867" max="4867" width="20.140625" style="7" customWidth="1"/>
    <col min="4868" max="4868" width="12.85546875" style="7" customWidth="1"/>
    <col min="4869" max="4869" width="14.140625" style="7" customWidth="1"/>
    <col min="4870" max="4870" width="15.7109375" style="7" customWidth="1"/>
    <col min="4871" max="4871" width="20.42578125" style="7" customWidth="1"/>
    <col min="4872" max="5120" width="8.85546875" style="7"/>
    <col min="5121" max="5121" width="13.28515625" style="7" customWidth="1"/>
    <col min="5122" max="5122" width="40.7109375" style="7" customWidth="1"/>
    <col min="5123" max="5123" width="20.140625" style="7" customWidth="1"/>
    <col min="5124" max="5124" width="12.85546875" style="7" customWidth="1"/>
    <col min="5125" max="5125" width="14.140625" style="7" customWidth="1"/>
    <col min="5126" max="5126" width="15.7109375" style="7" customWidth="1"/>
    <col min="5127" max="5127" width="20.42578125" style="7" customWidth="1"/>
    <col min="5128" max="5376" width="8.85546875" style="7"/>
    <col min="5377" max="5377" width="13.28515625" style="7" customWidth="1"/>
    <col min="5378" max="5378" width="40.7109375" style="7" customWidth="1"/>
    <col min="5379" max="5379" width="20.140625" style="7" customWidth="1"/>
    <col min="5380" max="5380" width="12.85546875" style="7" customWidth="1"/>
    <col min="5381" max="5381" width="14.140625" style="7" customWidth="1"/>
    <col min="5382" max="5382" width="15.7109375" style="7" customWidth="1"/>
    <col min="5383" max="5383" width="20.42578125" style="7" customWidth="1"/>
    <col min="5384" max="5632" width="8.85546875" style="7"/>
    <col min="5633" max="5633" width="13.28515625" style="7" customWidth="1"/>
    <col min="5634" max="5634" width="40.7109375" style="7" customWidth="1"/>
    <col min="5635" max="5635" width="20.140625" style="7" customWidth="1"/>
    <col min="5636" max="5636" width="12.85546875" style="7" customWidth="1"/>
    <col min="5637" max="5637" width="14.140625" style="7" customWidth="1"/>
    <col min="5638" max="5638" width="15.7109375" style="7" customWidth="1"/>
    <col min="5639" max="5639" width="20.42578125" style="7" customWidth="1"/>
    <col min="5640" max="5888" width="8.85546875" style="7"/>
    <col min="5889" max="5889" width="13.28515625" style="7" customWidth="1"/>
    <col min="5890" max="5890" width="40.7109375" style="7" customWidth="1"/>
    <col min="5891" max="5891" width="20.140625" style="7" customWidth="1"/>
    <col min="5892" max="5892" width="12.85546875" style="7" customWidth="1"/>
    <col min="5893" max="5893" width="14.140625" style="7" customWidth="1"/>
    <col min="5894" max="5894" width="15.7109375" style="7" customWidth="1"/>
    <col min="5895" max="5895" width="20.42578125" style="7" customWidth="1"/>
    <col min="5896" max="6144" width="8.85546875" style="7"/>
    <col min="6145" max="6145" width="13.28515625" style="7" customWidth="1"/>
    <col min="6146" max="6146" width="40.7109375" style="7" customWidth="1"/>
    <col min="6147" max="6147" width="20.140625" style="7" customWidth="1"/>
    <col min="6148" max="6148" width="12.85546875" style="7" customWidth="1"/>
    <col min="6149" max="6149" width="14.140625" style="7" customWidth="1"/>
    <col min="6150" max="6150" width="15.7109375" style="7" customWidth="1"/>
    <col min="6151" max="6151" width="20.42578125" style="7" customWidth="1"/>
    <col min="6152" max="6400" width="8.85546875" style="7"/>
    <col min="6401" max="6401" width="13.28515625" style="7" customWidth="1"/>
    <col min="6402" max="6402" width="40.7109375" style="7" customWidth="1"/>
    <col min="6403" max="6403" width="20.140625" style="7" customWidth="1"/>
    <col min="6404" max="6404" width="12.85546875" style="7" customWidth="1"/>
    <col min="6405" max="6405" width="14.140625" style="7" customWidth="1"/>
    <col min="6406" max="6406" width="15.7109375" style="7" customWidth="1"/>
    <col min="6407" max="6407" width="20.42578125" style="7" customWidth="1"/>
    <col min="6408" max="6656" width="8.85546875" style="7"/>
    <col min="6657" max="6657" width="13.28515625" style="7" customWidth="1"/>
    <col min="6658" max="6658" width="40.7109375" style="7" customWidth="1"/>
    <col min="6659" max="6659" width="20.140625" style="7" customWidth="1"/>
    <col min="6660" max="6660" width="12.85546875" style="7" customWidth="1"/>
    <col min="6661" max="6661" width="14.140625" style="7" customWidth="1"/>
    <col min="6662" max="6662" width="15.7109375" style="7" customWidth="1"/>
    <col min="6663" max="6663" width="20.42578125" style="7" customWidth="1"/>
    <col min="6664" max="6912" width="8.85546875" style="7"/>
    <col min="6913" max="6913" width="13.28515625" style="7" customWidth="1"/>
    <col min="6914" max="6914" width="40.7109375" style="7" customWidth="1"/>
    <col min="6915" max="6915" width="20.140625" style="7" customWidth="1"/>
    <col min="6916" max="6916" width="12.85546875" style="7" customWidth="1"/>
    <col min="6917" max="6917" width="14.140625" style="7" customWidth="1"/>
    <col min="6918" max="6918" width="15.7109375" style="7" customWidth="1"/>
    <col min="6919" max="6919" width="20.42578125" style="7" customWidth="1"/>
    <col min="6920" max="7168" width="8.85546875" style="7"/>
    <col min="7169" max="7169" width="13.28515625" style="7" customWidth="1"/>
    <col min="7170" max="7170" width="40.7109375" style="7" customWidth="1"/>
    <col min="7171" max="7171" width="20.140625" style="7" customWidth="1"/>
    <col min="7172" max="7172" width="12.85546875" style="7" customWidth="1"/>
    <col min="7173" max="7173" width="14.140625" style="7" customWidth="1"/>
    <col min="7174" max="7174" width="15.7109375" style="7" customWidth="1"/>
    <col min="7175" max="7175" width="20.42578125" style="7" customWidth="1"/>
    <col min="7176" max="7424" width="8.85546875" style="7"/>
    <col min="7425" max="7425" width="13.28515625" style="7" customWidth="1"/>
    <col min="7426" max="7426" width="40.7109375" style="7" customWidth="1"/>
    <col min="7427" max="7427" width="20.140625" style="7" customWidth="1"/>
    <col min="7428" max="7428" width="12.85546875" style="7" customWidth="1"/>
    <col min="7429" max="7429" width="14.140625" style="7" customWidth="1"/>
    <col min="7430" max="7430" width="15.7109375" style="7" customWidth="1"/>
    <col min="7431" max="7431" width="20.42578125" style="7" customWidth="1"/>
    <col min="7432" max="7680" width="8.85546875" style="7"/>
    <col min="7681" max="7681" width="13.28515625" style="7" customWidth="1"/>
    <col min="7682" max="7682" width="40.7109375" style="7" customWidth="1"/>
    <col min="7683" max="7683" width="20.140625" style="7" customWidth="1"/>
    <col min="7684" max="7684" width="12.85546875" style="7" customWidth="1"/>
    <col min="7685" max="7685" width="14.140625" style="7" customWidth="1"/>
    <col min="7686" max="7686" width="15.7109375" style="7" customWidth="1"/>
    <col min="7687" max="7687" width="20.42578125" style="7" customWidth="1"/>
    <col min="7688" max="7936" width="8.85546875" style="7"/>
    <col min="7937" max="7937" width="13.28515625" style="7" customWidth="1"/>
    <col min="7938" max="7938" width="40.7109375" style="7" customWidth="1"/>
    <col min="7939" max="7939" width="20.140625" style="7" customWidth="1"/>
    <col min="7940" max="7940" width="12.85546875" style="7" customWidth="1"/>
    <col min="7941" max="7941" width="14.140625" style="7" customWidth="1"/>
    <col min="7942" max="7942" width="15.7109375" style="7" customWidth="1"/>
    <col min="7943" max="7943" width="20.42578125" style="7" customWidth="1"/>
    <col min="7944" max="8192" width="8.85546875" style="7"/>
    <col min="8193" max="8193" width="13.28515625" style="7" customWidth="1"/>
    <col min="8194" max="8194" width="40.7109375" style="7" customWidth="1"/>
    <col min="8195" max="8195" width="20.140625" style="7" customWidth="1"/>
    <col min="8196" max="8196" width="12.85546875" style="7" customWidth="1"/>
    <col min="8197" max="8197" width="14.140625" style="7" customWidth="1"/>
    <col min="8198" max="8198" width="15.7109375" style="7" customWidth="1"/>
    <col min="8199" max="8199" width="20.42578125" style="7" customWidth="1"/>
    <col min="8200" max="8448" width="8.85546875" style="7"/>
    <col min="8449" max="8449" width="13.28515625" style="7" customWidth="1"/>
    <col min="8450" max="8450" width="40.7109375" style="7" customWidth="1"/>
    <col min="8451" max="8451" width="20.140625" style="7" customWidth="1"/>
    <col min="8452" max="8452" width="12.85546875" style="7" customWidth="1"/>
    <col min="8453" max="8453" width="14.140625" style="7" customWidth="1"/>
    <col min="8454" max="8454" width="15.7109375" style="7" customWidth="1"/>
    <col min="8455" max="8455" width="20.42578125" style="7" customWidth="1"/>
    <col min="8456" max="8704" width="8.85546875" style="7"/>
    <col min="8705" max="8705" width="13.28515625" style="7" customWidth="1"/>
    <col min="8706" max="8706" width="40.7109375" style="7" customWidth="1"/>
    <col min="8707" max="8707" width="20.140625" style="7" customWidth="1"/>
    <col min="8708" max="8708" width="12.85546875" style="7" customWidth="1"/>
    <col min="8709" max="8709" width="14.140625" style="7" customWidth="1"/>
    <col min="8710" max="8710" width="15.7109375" style="7" customWidth="1"/>
    <col min="8711" max="8711" width="20.42578125" style="7" customWidth="1"/>
    <col min="8712" max="8960" width="8.85546875" style="7"/>
    <col min="8961" max="8961" width="13.28515625" style="7" customWidth="1"/>
    <col min="8962" max="8962" width="40.7109375" style="7" customWidth="1"/>
    <col min="8963" max="8963" width="20.140625" style="7" customWidth="1"/>
    <col min="8964" max="8964" width="12.85546875" style="7" customWidth="1"/>
    <col min="8965" max="8965" width="14.140625" style="7" customWidth="1"/>
    <col min="8966" max="8966" width="15.7109375" style="7" customWidth="1"/>
    <col min="8967" max="8967" width="20.42578125" style="7" customWidth="1"/>
    <col min="8968" max="9216" width="8.85546875" style="7"/>
    <col min="9217" max="9217" width="13.28515625" style="7" customWidth="1"/>
    <col min="9218" max="9218" width="40.7109375" style="7" customWidth="1"/>
    <col min="9219" max="9219" width="20.140625" style="7" customWidth="1"/>
    <col min="9220" max="9220" width="12.85546875" style="7" customWidth="1"/>
    <col min="9221" max="9221" width="14.140625" style="7" customWidth="1"/>
    <col min="9222" max="9222" width="15.7109375" style="7" customWidth="1"/>
    <col min="9223" max="9223" width="20.42578125" style="7" customWidth="1"/>
    <col min="9224" max="9472" width="8.85546875" style="7"/>
    <col min="9473" max="9473" width="13.28515625" style="7" customWidth="1"/>
    <col min="9474" max="9474" width="40.7109375" style="7" customWidth="1"/>
    <col min="9475" max="9475" width="20.140625" style="7" customWidth="1"/>
    <col min="9476" max="9476" width="12.85546875" style="7" customWidth="1"/>
    <col min="9477" max="9477" width="14.140625" style="7" customWidth="1"/>
    <col min="9478" max="9478" width="15.7109375" style="7" customWidth="1"/>
    <col min="9479" max="9479" width="20.42578125" style="7" customWidth="1"/>
    <col min="9480" max="9728" width="8.85546875" style="7"/>
    <col min="9729" max="9729" width="13.28515625" style="7" customWidth="1"/>
    <col min="9730" max="9730" width="40.7109375" style="7" customWidth="1"/>
    <col min="9731" max="9731" width="20.140625" style="7" customWidth="1"/>
    <col min="9732" max="9732" width="12.85546875" style="7" customWidth="1"/>
    <col min="9733" max="9733" width="14.140625" style="7" customWidth="1"/>
    <col min="9734" max="9734" width="15.7109375" style="7" customWidth="1"/>
    <col min="9735" max="9735" width="20.42578125" style="7" customWidth="1"/>
    <col min="9736" max="9984" width="8.85546875" style="7"/>
    <col min="9985" max="9985" width="13.28515625" style="7" customWidth="1"/>
    <col min="9986" max="9986" width="40.7109375" style="7" customWidth="1"/>
    <col min="9987" max="9987" width="20.140625" style="7" customWidth="1"/>
    <col min="9988" max="9988" width="12.85546875" style="7" customWidth="1"/>
    <col min="9989" max="9989" width="14.140625" style="7" customWidth="1"/>
    <col min="9990" max="9990" width="15.7109375" style="7" customWidth="1"/>
    <col min="9991" max="9991" width="20.42578125" style="7" customWidth="1"/>
    <col min="9992" max="10240" width="8.85546875" style="7"/>
    <col min="10241" max="10241" width="13.28515625" style="7" customWidth="1"/>
    <col min="10242" max="10242" width="40.7109375" style="7" customWidth="1"/>
    <col min="10243" max="10243" width="20.140625" style="7" customWidth="1"/>
    <col min="10244" max="10244" width="12.85546875" style="7" customWidth="1"/>
    <col min="10245" max="10245" width="14.140625" style="7" customWidth="1"/>
    <col min="10246" max="10246" width="15.7109375" style="7" customWidth="1"/>
    <col min="10247" max="10247" width="20.42578125" style="7" customWidth="1"/>
    <col min="10248" max="10496" width="8.85546875" style="7"/>
    <col min="10497" max="10497" width="13.28515625" style="7" customWidth="1"/>
    <col min="10498" max="10498" width="40.7109375" style="7" customWidth="1"/>
    <col min="10499" max="10499" width="20.140625" style="7" customWidth="1"/>
    <col min="10500" max="10500" width="12.85546875" style="7" customWidth="1"/>
    <col min="10501" max="10501" width="14.140625" style="7" customWidth="1"/>
    <col min="10502" max="10502" width="15.7109375" style="7" customWidth="1"/>
    <col min="10503" max="10503" width="20.42578125" style="7" customWidth="1"/>
    <col min="10504" max="10752" width="8.85546875" style="7"/>
    <col min="10753" max="10753" width="13.28515625" style="7" customWidth="1"/>
    <col min="10754" max="10754" width="40.7109375" style="7" customWidth="1"/>
    <col min="10755" max="10755" width="20.140625" style="7" customWidth="1"/>
    <col min="10756" max="10756" width="12.85546875" style="7" customWidth="1"/>
    <col min="10757" max="10757" width="14.140625" style="7" customWidth="1"/>
    <col min="10758" max="10758" width="15.7109375" style="7" customWidth="1"/>
    <col min="10759" max="10759" width="20.42578125" style="7" customWidth="1"/>
    <col min="10760" max="11008" width="8.85546875" style="7"/>
    <col min="11009" max="11009" width="13.28515625" style="7" customWidth="1"/>
    <col min="11010" max="11010" width="40.7109375" style="7" customWidth="1"/>
    <col min="11011" max="11011" width="20.140625" style="7" customWidth="1"/>
    <col min="11012" max="11012" width="12.85546875" style="7" customWidth="1"/>
    <col min="11013" max="11013" width="14.140625" style="7" customWidth="1"/>
    <col min="11014" max="11014" width="15.7109375" style="7" customWidth="1"/>
    <col min="11015" max="11015" width="20.42578125" style="7" customWidth="1"/>
    <col min="11016" max="11264" width="8.85546875" style="7"/>
    <col min="11265" max="11265" width="13.28515625" style="7" customWidth="1"/>
    <col min="11266" max="11266" width="40.7109375" style="7" customWidth="1"/>
    <col min="11267" max="11267" width="20.140625" style="7" customWidth="1"/>
    <col min="11268" max="11268" width="12.85546875" style="7" customWidth="1"/>
    <col min="11269" max="11269" width="14.140625" style="7" customWidth="1"/>
    <col min="11270" max="11270" width="15.7109375" style="7" customWidth="1"/>
    <col min="11271" max="11271" width="20.42578125" style="7" customWidth="1"/>
    <col min="11272" max="11520" width="8.85546875" style="7"/>
    <col min="11521" max="11521" width="13.28515625" style="7" customWidth="1"/>
    <col min="11522" max="11522" width="40.7109375" style="7" customWidth="1"/>
    <col min="11523" max="11523" width="20.140625" style="7" customWidth="1"/>
    <col min="11524" max="11524" width="12.85546875" style="7" customWidth="1"/>
    <col min="11525" max="11525" width="14.140625" style="7" customWidth="1"/>
    <col min="11526" max="11526" width="15.7109375" style="7" customWidth="1"/>
    <col min="11527" max="11527" width="20.42578125" style="7" customWidth="1"/>
    <col min="11528" max="11776" width="8.85546875" style="7"/>
    <col min="11777" max="11777" width="13.28515625" style="7" customWidth="1"/>
    <col min="11778" max="11778" width="40.7109375" style="7" customWidth="1"/>
    <col min="11779" max="11779" width="20.140625" style="7" customWidth="1"/>
    <col min="11780" max="11780" width="12.85546875" style="7" customWidth="1"/>
    <col min="11781" max="11781" width="14.140625" style="7" customWidth="1"/>
    <col min="11782" max="11782" width="15.7109375" style="7" customWidth="1"/>
    <col min="11783" max="11783" width="20.42578125" style="7" customWidth="1"/>
    <col min="11784" max="12032" width="8.85546875" style="7"/>
    <col min="12033" max="12033" width="13.28515625" style="7" customWidth="1"/>
    <col min="12034" max="12034" width="40.7109375" style="7" customWidth="1"/>
    <col min="12035" max="12035" width="20.140625" style="7" customWidth="1"/>
    <col min="12036" max="12036" width="12.85546875" style="7" customWidth="1"/>
    <col min="12037" max="12037" width="14.140625" style="7" customWidth="1"/>
    <col min="12038" max="12038" width="15.7109375" style="7" customWidth="1"/>
    <col min="12039" max="12039" width="20.42578125" style="7" customWidth="1"/>
    <col min="12040" max="12288" width="8.85546875" style="7"/>
    <col min="12289" max="12289" width="13.28515625" style="7" customWidth="1"/>
    <col min="12290" max="12290" width="40.7109375" style="7" customWidth="1"/>
    <col min="12291" max="12291" width="20.140625" style="7" customWidth="1"/>
    <col min="12292" max="12292" width="12.85546875" style="7" customWidth="1"/>
    <col min="12293" max="12293" width="14.140625" style="7" customWidth="1"/>
    <col min="12294" max="12294" width="15.7109375" style="7" customWidth="1"/>
    <col min="12295" max="12295" width="20.42578125" style="7" customWidth="1"/>
    <col min="12296" max="12544" width="8.85546875" style="7"/>
    <col min="12545" max="12545" width="13.28515625" style="7" customWidth="1"/>
    <col min="12546" max="12546" width="40.7109375" style="7" customWidth="1"/>
    <col min="12547" max="12547" width="20.140625" style="7" customWidth="1"/>
    <col min="12548" max="12548" width="12.85546875" style="7" customWidth="1"/>
    <col min="12549" max="12549" width="14.140625" style="7" customWidth="1"/>
    <col min="12550" max="12550" width="15.7109375" style="7" customWidth="1"/>
    <col min="12551" max="12551" width="20.42578125" style="7" customWidth="1"/>
    <col min="12552" max="12800" width="8.85546875" style="7"/>
    <col min="12801" max="12801" width="13.28515625" style="7" customWidth="1"/>
    <col min="12802" max="12802" width="40.7109375" style="7" customWidth="1"/>
    <col min="12803" max="12803" width="20.140625" style="7" customWidth="1"/>
    <col min="12804" max="12804" width="12.85546875" style="7" customWidth="1"/>
    <col min="12805" max="12805" width="14.140625" style="7" customWidth="1"/>
    <col min="12806" max="12806" width="15.7109375" style="7" customWidth="1"/>
    <col min="12807" max="12807" width="20.42578125" style="7" customWidth="1"/>
    <col min="12808" max="13056" width="8.85546875" style="7"/>
    <col min="13057" max="13057" width="13.28515625" style="7" customWidth="1"/>
    <col min="13058" max="13058" width="40.7109375" style="7" customWidth="1"/>
    <col min="13059" max="13059" width="20.140625" style="7" customWidth="1"/>
    <col min="13060" max="13060" width="12.85546875" style="7" customWidth="1"/>
    <col min="13061" max="13061" width="14.140625" style="7" customWidth="1"/>
    <col min="13062" max="13062" width="15.7109375" style="7" customWidth="1"/>
    <col min="13063" max="13063" width="20.42578125" style="7" customWidth="1"/>
    <col min="13064" max="13312" width="8.85546875" style="7"/>
    <col min="13313" max="13313" width="13.28515625" style="7" customWidth="1"/>
    <col min="13314" max="13314" width="40.7109375" style="7" customWidth="1"/>
    <col min="13315" max="13315" width="20.140625" style="7" customWidth="1"/>
    <col min="13316" max="13316" width="12.85546875" style="7" customWidth="1"/>
    <col min="13317" max="13317" width="14.140625" style="7" customWidth="1"/>
    <col min="13318" max="13318" width="15.7109375" style="7" customWidth="1"/>
    <col min="13319" max="13319" width="20.42578125" style="7" customWidth="1"/>
    <col min="13320" max="13568" width="8.85546875" style="7"/>
    <col min="13569" max="13569" width="13.28515625" style="7" customWidth="1"/>
    <col min="13570" max="13570" width="40.7109375" style="7" customWidth="1"/>
    <col min="13571" max="13571" width="20.140625" style="7" customWidth="1"/>
    <col min="13572" max="13572" width="12.85546875" style="7" customWidth="1"/>
    <col min="13573" max="13573" width="14.140625" style="7" customWidth="1"/>
    <col min="13574" max="13574" width="15.7109375" style="7" customWidth="1"/>
    <col min="13575" max="13575" width="20.42578125" style="7" customWidth="1"/>
    <col min="13576" max="13824" width="8.85546875" style="7"/>
    <col min="13825" max="13825" width="13.28515625" style="7" customWidth="1"/>
    <col min="13826" max="13826" width="40.7109375" style="7" customWidth="1"/>
    <col min="13827" max="13827" width="20.140625" style="7" customWidth="1"/>
    <col min="13828" max="13828" width="12.85546875" style="7" customWidth="1"/>
    <col min="13829" max="13829" width="14.140625" style="7" customWidth="1"/>
    <col min="13830" max="13830" width="15.7109375" style="7" customWidth="1"/>
    <col min="13831" max="13831" width="20.42578125" style="7" customWidth="1"/>
    <col min="13832" max="14080" width="8.85546875" style="7"/>
    <col min="14081" max="14081" width="13.28515625" style="7" customWidth="1"/>
    <col min="14082" max="14082" width="40.7109375" style="7" customWidth="1"/>
    <col min="14083" max="14083" width="20.140625" style="7" customWidth="1"/>
    <col min="14084" max="14084" width="12.85546875" style="7" customWidth="1"/>
    <col min="14085" max="14085" width="14.140625" style="7" customWidth="1"/>
    <col min="14086" max="14086" width="15.7109375" style="7" customWidth="1"/>
    <col min="14087" max="14087" width="20.42578125" style="7" customWidth="1"/>
    <col min="14088" max="14336" width="8.85546875" style="7"/>
    <col min="14337" max="14337" width="13.28515625" style="7" customWidth="1"/>
    <col min="14338" max="14338" width="40.7109375" style="7" customWidth="1"/>
    <col min="14339" max="14339" width="20.140625" style="7" customWidth="1"/>
    <col min="14340" max="14340" width="12.85546875" style="7" customWidth="1"/>
    <col min="14341" max="14341" width="14.140625" style="7" customWidth="1"/>
    <col min="14342" max="14342" width="15.7109375" style="7" customWidth="1"/>
    <col min="14343" max="14343" width="20.42578125" style="7" customWidth="1"/>
    <col min="14344" max="14592" width="8.85546875" style="7"/>
    <col min="14593" max="14593" width="13.28515625" style="7" customWidth="1"/>
    <col min="14594" max="14594" width="40.7109375" style="7" customWidth="1"/>
    <col min="14595" max="14595" width="20.140625" style="7" customWidth="1"/>
    <col min="14596" max="14596" width="12.85546875" style="7" customWidth="1"/>
    <col min="14597" max="14597" width="14.140625" style="7" customWidth="1"/>
    <col min="14598" max="14598" width="15.7109375" style="7" customWidth="1"/>
    <col min="14599" max="14599" width="20.42578125" style="7" customWidth="1"/>
    <col min="14600" max="14848" width="8.85546875" style="7"/>
    <col min="14849" max="14849" width="13.28515625" style="7" customWidth="1"/>
    <col min="14850" max="14850" width="40.7109375" style="7" customWidth="1"/>
    <col min="14851" max="14851" width="20.140625" style="7" customWidth="1"/>
    <col min="14852" max="14852" width="12.85546875" style="7" customWidth="1"/>
    <col min="14853" max="14853" width="14.140625" style="7" customWidth="1"/>
    <col min="14854" max="14854" width="15.7109375" style="7" customWidth="1"/>
    <col min="14855" max="14855" width="20.42578125" style="7" customWidth="1"/>
    <col min="14856" max="15104" width="8.85546875" style="7"/>
    <col min="15105" max="15105" width="13.28515625" style="7" customWidth="1"/>
    <col min="15106" max="15106" width="40.7109375" style="7" customWidth="1"/>
    <col min="15107" max="15107" width="20.140625" style="7" customWidth="1"/>
    <col min="15108" max="15108" width="12.85546875" style="7" customWidth="1"/>
    <col min="15109" max="15109" width="14.140625" style="7" customWidth="1"/>
    <col min="15110" max="15110" width="15.7109375" style="7" customWidth="1"/>
    <col min="15111" max="15111" width="20.42578125" style="7" customWidth="1"/>
    <col min="15112" max="15360" width="8.85546875" style="7"/>
    <col min="15361" max="15361" width="13.28515625" style="7" customWidth="1"/>
    <col min="15362" max="15362" width="40.7109375" style="7" customWidth="1"/>
    <col min="15363" max="15363" width="20.140625" style="7" customWidth="1"/>
    <col min="15364" max="15364" width="12.85546875" style="7" customWidth="1"/>
    <col min="15365" max="15365" width="14.140625" style="7" customWidth="1"/>
    <col min="15366" max="15366" width="15.7109375" style="7" customWidth="1"/>
    <col min="15367" max="15367" width="20.42578125" style="7" customWidth="1"/>
    <col min="15368" max="15616" width="8.85546875" style="7"/>
    <col min="15617" max="15617" width="13.28515625" style="7" customWidth="1"/>
    <col min="15618" max="15618" width="40.7109375" style="7" customWidth="1"/>
    <col min="15619" max="15619" width="20.140625" style="7" customWidth="1"/>
    <col min="15620" max="15620" width="12.85546875" style="7" customWidth="1"/>
    <col min="15621" max="15621" width="14.140625" style="7" customWidth="1"/>
    <col min="15622" max="15622" width="15.7109375" style="7" customWidth="1"/>
    <col min="15623" max="15623" width="20.42578125" style="7" customWidth="1"/>
    <col min="15624" max="15872" width="8.85546875" style="7"/>
    <col min="15873" max="15873" width="13.28515625" style="7" customWidth="1"/>
    <col min="15874" max="15874" width="40.7109375" style="7" customWidth="1"/>
    <col min="15875" max="15875" width="20.140625" style="7" customWidth="1"/>
    <col min="15876" max="15876" width="12.85546875" style="7" customWidth="1"/>
    <col min="15877" max="15877" width="14.140625" style="7" customWidth="1"/>
    <col min="15878" max="15878" width="15.7109375" style="7" customWidth="1"/>
    <col min="15879" max="15879" width="20.42578125" style="7" customWidth="1"/>
    <col min="15880" max="16128" width="8.85546875" style="7"/>
    <col min="16129" max="16129" width="13.28515625" style="7" customWidth="1"/>
    <col min="16130" max="16130" width="40.7109375" style="7" customWidth="1"/>
    <col min="16131" max="16131" width="20.140625" style="7" customWidth="1"/>
    <col min="16132" max="16132" width="12.85546875" style="7" customWidth="1"/>
    <col min="16133" max="16133" width="14.140625" style="7" customWidth="1"/>
    <col min="16134" max="16134" width="15.7109375" style="7" customWidth="1"/>
    <col min="16135" max="16135" width="20.42578125" style="7" customWidth="1"/>
    <col min="16136" max="16383" width="8.85546875" style="7"/>
    <col min="16384" max="16384" width="8.85546875" style="7" customWidth="1"/>
  </cols>
  <sheetData>
    <row r="1" spans="1:8" ht="34.15" customHeight="1" x14ac:dyDescent="0.3">
      <c r="A1" s="68" t="s">
        <v>0</v>
      </c>
      <c r="B1" s="69"/>
      <c r="C1" s="69"/>
      <c r="D1" s="69"/>
      <c r="E1" s="69"/>
      <c r="F1" s="69"/>
      <c r="G1" s="69"/>
      <c r="H1" s="70"/>
    </row>
    <row r="2" spans="1:8" ht="15" x14ac:dyDescent="0.2">
      <c r="A2" s="65" t="s">
        <v>11</v>
      </c>
      <c r="B2" s="66"/>
      <c r="C2" s="66"/>
      <c r="D2" s="66"/>
      <c r="E2" s="66"/>
      <c r="F2" s="66"/>
      <c r="G2" s="66"/>
      <c r="H2" s="67"/>
    </row>
    <row r="3" spans="1:8" ht="31.9" customHeight="1" x14ac:dyDescent="0.2">
      <c r="A3" s="64" t="s">
        <v>280</v>
      </c>
      <c r="B3" s="64"/>
      <c r="C3" s="64"/>
      <c r="D3" s="64"/>
      <c r="E3" s="64"/>
      <c r="F3" s="64"/>
      <c r="G3" s="64"/>
      <c r="H3" s="64"/>
    </row>
    <row r="4" spans="1:8" ht="15.6" customHeight="1" x14ac:dyDescent="0.2">
      <c r="A4" s="71" t="s">
        <v>2</v>
      </c>
      <c r="B4" s="71"/>
      <c r="C4" s="71"/>
      <c r="D4" s="71"/>
      <c r="E4" s="71"/>
      <c r="F4" s="71"/>
      <c r="G4" s="71"/>
      <c r="H4" s="71"/>
    </row>
    <row r="5" spans="1:8" ht="33" x14ac:dyDescent="0.2">
      <c r="A5" s="72" t="s">
        <v>1</v>
      </c>
      <c r="B5" s="72" t="s">
        <v>6</v>
      </c>
      <c r="C5" s="72" t="s">
        <v>9</v>
      </c>
      <c r="D5" s="72" t="s">
        <v>7</v>
      </c>
      <c r="E5" s="72" t="s">
        <v>8</v>
      </c>
      <c r="F5" s="73" t="s">
        <v>3</v>
      </c>
      <c r="G5" s="73"/>
      <c r="H5" s="9" t="s">
        <v>10</v>
      </c>
    </row>
    <row r="6" spans="1:8" ht="33" x14ac:dyDescent="0.2">
      <c r="A6" s="72"/>
      <c r="B6" s="72"/>
      <c r="C6" s="72"/>
      <c r="D6" s="72"/>
      <c r="E6" s="72"/>
      <c r="F6" s="10" t="s">
        <v>4</v>
      </c>
      <c r="G6" s="10" t="s">
        <v>5</v>
      </c>
      <c r="H6" s="10" t="s">
        <v>279</v>
      </c>
    </row>
    <row r="7" spans="1:8" ht="16.5" x14ac:dyDescent="0.25">
      <c r="A7" s="11"/>
      <c r="B7" s="12"/>
      <c r="C7" s="13" t="s">
        <v>29</v>
      </c>
      <c r="D7" s="12"/>
      <c r="E7" s="12"/>
      <c r="F7" s="14"/>
      <c r="G7" s="15"/>
      <c r="H7" s="14">
        <f t="shared" ref="H7" si="0">+H8+H50+H68+H87+H90+H105+H111+H129+H134+H136</f>
        <v>534378.21326394996</v>
      </c>
    </row>
    <row r="8" spans="1:8" ht="16.5" x14ac:dyDescent="0.25">
      <c r="A8" s="16"/>
      <c r="B8" s="12"/>
      <c r="C8" s="17" t="s">
        <v>30</v>
      </c>
      <c r="D8" s="12"/>
      <c r="E8" s="12"/>
      <c r="F8" s="18"/>
      <c r="G8" s="19"/>
      <c r="H8" s="20">
        <f t="shared" ref="H8" si="1">+H9+H13+H44</f>
        <v>212412.42747359999</v>
      </c>
    </row>
    <row r="9" spans="1:8" ht="16.5" x14ac:dyDescent="0.25">
      <c r="A9" s="21"/>
      <c r="B9" s="12"/>
      <c r="C9" s="22" t="s">
        <v>31</v>
      </c>
      <c r="D9" s="12"/>
      <c r="E9" s="12"/>
      <c r="F9" s="23"/>
      <c r="G9" s="15"/>
      <c r="H9" s="24">
        <f>+H10+H11+H12</f>
        <v>31494.42569245</v>
      </c>
    </row>
    <row r="10" spans="1:8" ht="66" x14ac:dyDescent="0.2">
      <c r="A10" s="25">
        <v>1</v>
      </c>
      <c r="B10" s="9" t="s">
        <v>273</v>
      </c>
      <c r="C10" s="26" t="s">
        <v>32</v>
      </c>
      <c r="D10" s="9" t="s">
        <v>27</v>
      </c>
      <c r="E10" s="9" t="s">
        <v>273</v>
      </c>
      <c r="F10" s="27" t="s">
        <v>152</v>
      </c>
      <c r="G10" s="15" t="s">
        <v>218</v>
      </c>
      <c r="H10" s="28">
        <v>10087.923454</v>
      </c>
    </row>
    <row r="11" spans="1:8" ht="49.5" x14ac:dyDescent="0.2">
      <c r="A11" s="25">
        <v>2</v>
      </c>
      <c r="B11" s="9" t="s">
        <v>273</v>
      </c>
      <c r="C11" s="26" t="s">
        <v>33</v>
      </c>
      <c r="D11" s="9" t="s">
        <v>27</v>
      </c>
      <c r="E11" s="9" t="s">
        <v>273</v>
      </c>
      <c r="F11" s="27" t="s">
        <v>153</v>
      </c>
      <c r="G11" s="15" t="s">
        <v>219</v>
      </c>
      <c r="H11" s="28">
        <v>10800.9751744</v>
      </c>
    </row>
    <row r="12" spans="1:8" ht="165" x14ac:dyDescent="0.2">
      <c r="A12" s="25">
        <v>3</v>
      </c>
      <c r="B12" s="9" t="s">
        <v>273</v>
      </c>
      <c r="C12" s="26" t="s">
        <v>34</v>
      </c>
      <c r="D12" s="9" t="s">
        <v>27</v>
      </c>
      <c r="E12" s="9" t="s">
        <v>273</v>
      </c>
      <c r="F12" s="27" t="s">
        <v>154</v>
      </c>
      <c r="G12" s="15" t="s">
        <v>220</v>
      </c>
      <c r="H12" s="28">
        <v>10605.52706405</v>
      </c>
    </row>
    <row r="13" spans="1:8" ht="16.5" x14ac:dyDescent="0.25">
      <c r="A13" s="21"/>
      <c r="B13" s="12"/>
      <c r="C13" s="22" t="s">
        <v>35</v>
      </c>
      <c r="D13" s="12"/>
      <c r="E13" s="12"/>
      <c r="F13" s="29"/>
      <c r="G13" s="15"/>
      <c r="H13" s="30">
        <f t="shared" ref="H13" si="2">+SUM(H14:H43)</f>
        <v>135779.86528415</v>
      </c>
    </row>
    <row r="14" spans="1:8" ht="66" x14ac:dyDescent="0.2">
      <c r="A14" s="25">
        <v>4</v>
      </c>
      <c r="B14" s="9" t="s">
        <v>273</v>
      </c>
      <c r="C14" s="26" t="s">
        <v>36</v>
      </c>
      <c r="D14" s="9" t="s">
        <v>27</v>
      </c>
      <c r="E14" s="9" t="s">
        <v>273</v>
      </c>
      <c r="F14" s="27" t="s">
        <v>155</v>
      </c>
      <c r="G14" s="15" t="s">
        <v>221</v>
      </c>
      <c r="H14" s="28">
        <v>5039.6650206000004</v>
      </c>
    </row>
    <row r="15" spans="1:8" ht="66" x14ac:dyDescent="0.2">
      <c r="A15" s="25">
        <v>5</v>
      </c>
      <c r="B15" s="9" t="s">
        <v>273</v>
      </c>
      <c r="C15" s="26" t="s">
        <v>37</v>
      </c>
      <c r="D15" s="9" t="s">
        <v>27</v>
      </c>
      <c r="E15" s="9" t="s">
        <v>273</v>
      </c>
      <c r="F15" s="27" t="s">
        <v>156</v>
      </c>
      <c r="G15" s="15" t="s">
        <v>222</v>
      </c>
      <c r="H15" s="28">
        <v>3671.7310066499999</v>
      </c>
    </row>
    <row r="16" spans="1:8" ht="132" x14ac:dyDescent="0.2">
      <c r="A16" s="25">
        <v>6</v>
      </c>
      <c r="B16" s="9" t="s">
        <v>273</v>
      </c>
      <c r="C16" s="26" t="s">
        <v>38</v>
      </c>
      <c r="D16" s="9" t="s">
        <v>27</v>
      </c>
      <c r="E16" s="9" t="s">
        <v>273</v>
      </c>
      <c r="F16" s="27" t="s">
        <v>157</v>
      </c>
      <c r="G16" s="15" t="s">
        <v>223</v>
      </c>
      <c r="H16" s="28">
        <v>1685.2040959999999</v>
      </c>
    </row>
    <row r="17" spans="1:8" ht="49.5" x14ac:dyDescent="0.2">
      <c r="A17" s="25">
        <v>7</v>
      </c>
      <c r="B17" s="9" t="s">
        <v>273</v>
      </c>
      <c r="C17" s="26" t="s">
        <v>39</v>
      </c>
      <c r="D17" s="9" t="s">
        <v>27</v>
      </c>
      <c r="E17" s="9" t="s">
        <v>273</v>
      </c>
      <c r="F17" s="27" t="s">
        <v>158</v>
      </c>
      <c r="G17" s="15" t="s">
        <v>224</v>
      </c>
      <c r="H17" s="28">
        <v>4975.764392</v>
      </c>
    </row>
    <row r="18" spans="1:8" ht="132" x14ac:dyDescent="0.2">
      <c r="A18" s="25">
        <v>8</v>
      </c>
      <c r="B18" s="9" t="s">
        <v>273</v>
      </c>
      <c r="C18" s="26" t="s">
        <v>40</v>
      </c>
      <c r="D18" s="9" t="s">
        <v>27</v>
      </c>
      <c r="E18" s="9" t="s">
        <v>273</v>
      </c>
      <c r="F18" s="27" t="s">
        <v>159</v>
      </c>
      <c r="G18" s="15" t="s">
        <v>225</v>
      </c>
      <c r="H18" s="28">
        <v>1908.709615</v>
      </c>
    </row>
    <row r="19" spans="1:8" ht="82.5" x14ac:dyDescent="0.2">
      <c r="A19" s="25">
        <v>9</v>
      </c>
      <c r="B19" s="9" t="s">
        <v>273</v>
      </c>
      <c r="C19" s="26" t="s">
        <v>41</v>
      </c>
      <c r="D19" s="9" t="s">
        <v>27</v>
      </c>
      <c r="E19" s="9" t="s">
        <v>273</v>
      </c>
      <c r="F19" s="27" t="s">
        <v>160</v>
      </c>
      <c r="G19" s="15" t="s">
        <v>223</v>
      </c>
      <c r="H19" s="28">
        <v>3766.9915999999998</v>
      </c>
    </row>
    <row r="20" spans="1:8" ht="66" x14ac:dyDescent="0.2">
      <c r="A20" s="25">
        <v>10</v>
      </c>
      <c r="B20" s="9" t="s">
        <v>273</v>
      </c>
      <c r="C20" s="26" t="s">
        <v>42</v>
      </c>
      <c r="D20" s="9" t="s">
        <v>27</v>
      </c>
      <c r="E20" s="9" t="s">
        <v>273</v>
      </c>
      <c r="F20" s="27" t="s">
        <v>161</v>
      </c>
      <c r="G20" s="15" t="s">
        <v>226</v>
      </c>
      <c r="H20" s="28">
        <v>4008.3721554499998</v>
      </c>
    </row>
    <row r="21" spans="1:8" ht="115.5" x14ac:dyDescent="0.2">
      <c r="A21" s="25">
        <v>11</v>
      </c>
      <c r="B21" s="9" t="s">
        <v>273</v>
      </c>
      <c r="C21" s="26" t="s">
        <v>43</v>
      </c>
      <c r="D21" s="9" t="s">
        <v>27</v>
      </c>
      <c r="E21" s="9" t="s">
        <v>273</v>
      </c>
      <c r="F21" s="27" t="s">
        <v>162</v>
      </c>
      <c r="G21" s="15" t="s">
        <v>227</v>
      </c>
      <c r="H21" s="28">
        <v>3643.6370423499998</v>
      </c>
    </row>
    <row r="22" spans="1:8" ht="82.5" x14ac:dyDescent="0.2">
      <c r="A22" s="25">
        <v>12</v>
      </c>
      <c r="B22" s="9" t="s">
        <v>273</v>
      </c>
      <c r="C22" s="26" t="s">
        <v>44</v>
      </c>
      <c r="D22" s="9" t="s">
        <v>27</v>
      </c>
      <c r="E22" s="9" t="s">
        <v>273</v>
      </c>
      <c r="F22" s="27" t="s">
        <v>163</v>
      </c>
      <c r="G22" s="15" t="s">
        <v>228</v>
      </c>
      <c r="H22" s="28">
        <v>5340.7314870999999</v>
      </c>
    </row>
    <row r="23" spans="1:8" ht="82.5" x14ac:dyDescent="0.2">
      <c r="A23" s="25">
        <v>13</v>
      </c>
      <c r="B23" s="9" t="s">
        <v>273</v>
      </c>
      <c r="C23" s="26" t="s">
        <v>45</v>
      </c>
      <c r="D23" s="9" t="s">
        <v>27</v>
      </c>
      <c r="E23" s="9" t="s">
        <v>273</v>
      </c>
      <c r="F23" s="27" t="s">
        <v>164</v>
      </c>
      <c r="G23" s="15" t="s">
        <v>229</v>
      </c>
      <c r="H23" s="28">
        <v>3933.4297505499999</v>
      </c>
    </row>
    <row r="24" spans="1:8" ht="66" x14ac:dyDescent="0.2">
      <c r="A24" s="25">
        <v>14</v>
      </c>
      <c r="B24" s="9" t="s">
        <v>273</v>
      </c>
      <c r="C24" s="26" t="s">
        <v>46</v>
      </c>
      <c r="D24" s="9" t="s">
        <v>27</v>
      </c>
      <c r="E24" s="9" t="s">
        <v>273</v>
      </c>
      <c r="F24" s="27" t="s">
        <v>165</v>
      </c>
      <c r="G24" s="31" t="s">
        <v>230</v>
      </c>
      <c r="H24" s="32">
        <v>3519.4351820000002</v>
      </c>
    </row>
    <row r="25" spans="1:8" ht="66" x14ac:dyDescent="0.2">
      <c r="A25" s="25">
        <v>15</v>
      </c>
      <c r="B25" s="9" t="s">
        <v>273</v>
      </c>
      <c r="C25" s="26" t="s">
        <v>47</v>
      </c>
      <c r="D25" s="9" t="s">
        <v>27</v>
      </c>
      <c r="E25" s="9" t="s">
        <v>273</v>
      </c>
      <c r="F25" s="27" t="s">
        <v>165</v>
      </c>
      <c r="G25" s="31" t="s">
        <v>230</v>
      </c>
      <c r="H25" s="32">
        <v>4596.4106750000001</v>
      </c>
    </row>
    <row r="26" spans="1:8" ht="66" x14ac:dyDescent="0.2">
      <c r="A26" s="25">
        <v>16</v>
      </c>
      <c r="B26" s="9" t="s">
        <v>273</v>
      </c>
      <c r="C26" s="26" t="s">
        <v>48</v>
      </c>
      <c r="D26" s="9" t="s">
        <v>27</v>
      </c>
      <c r="E26" s="9" t="s">
        <v>273</v>
      </c>
      <c r="F26" s="27" t="s">
        <v>166</v>
      </c>
      <c r="G26" s="31" t="s">
        <v>231</v>
      </c>
      <c r="H26" s="32">
        <v>2699.5508968499998</v>
      </c>
    </row>
    <row r="27" spans="1:8" ht="82.5" x14ac:dyDescent="0.2">
      <c r="A27" s="25">
        <v>17</v>
      </c>
      <c r="B27" s="9" t="s">
        <v>273</v>
      </c>
      <c r="C27" s="26" t="s">
        <v>49</v>
      </c>
      <c r="D27" s="9" t="s">
        <v>27</v>
      </c>
      <c r="E27" s="9" t="s">
        <v>273</v>
      </c>
      <c r="F27" s="27" t="s">
        <v>163</v>
      </c>
      <c r="G27" s="31" t="s">
        <v>228</v>
      </c>
      <c r="H27" s="32">
        <v>5744.93642215</v>
      </c>
    </row>
    <row r="28" spans="1:8" ht="66" x14ac:dyDescent="0.2">
      <c r="A28" s="25">
        <v>18</v>
      </c>
      <c r="B28" s="9" t="s">
        <v>273</v>
      </c>
      <c r="C28" s="26" t="s">
        <v>50</v>
      </c>
      <c r="D28" s="9" t="s">
        <v>27</v>
      </c>
      <c r="E28" s="9" t="s">
        <v>273</v>
      </c>
      <c r="F28" s="27" t="s">
        <v>167</v>
      </c>
      <c r="G28" s="31" t="s">
        <v>232</v>
      </c>
      <c r="H28" s="32">
        <v>2490.8547382000002</v>
      </c>
    </row>
    <row r="29" spans="1:8" ht="49.5" x14ac:dyDescent="0.2">
      <c r="A29" s="25">
        <v>19</v>
      </c>
      <c r="B29" s="9" t="s">
        <v>273</v>
      </c>
      <c r="C29" s="26" t="s">
        <v>51</v>
      </c>
      <c r="D29" s="9" t="s">
        <v>27</v>
      </c>
      <c r="E29" s="9" t="s">
        <v>273</v>
      </c>
      <c r="F29" s="27" t="s">
        <v>153</v>
      </c>
      <c r="G29" s="31" t="s">
        <v>219</v>
      </c>
      <c r="H29" s="32">
        <v>4940.4158321000004</v>
      </c>
    </row>
    <row r="30" spans="1:8" ht="49.5" x14ac:dyDescent="0.2">
      <c r="A30" s="25">
        <v>20</v>
      </c>
      <c r="B30" s="9" t="s">
        <v>273</v>
      </c>
      <c r="C30" s="26" t="s">
        <v>52</v>
      </c>
      <c r="D30" s="9" t="s">
        <v>27</v>
      </c>
      <c r="E30" s="9" t="s">
        <v>273</v>
      </c>
      <c r="F30" s="27" t="s">
        <v>168</v>
      </c>
      <c r="G30" s="31" t="s">
        <v>233</v>
      </c>
      <c r="H30" s="32">
        <v>2864.3236780000002</v>
      </c>
    </row>
    <row r="31" spans="1:8" ht="66" x14ac:dyDescent="0.25">
      <c r="A31" s="25">
        <v>21</v>
      </c>
      <c r="B31" s="9" t="s">
        <v>273</v>
      </c>
      <c r="C31" s="26" t="s">
        <v>53</v>
      </c>
      <c r="D31" s="9" t="s">
        <v>27</v>
      </c>
      <c r="E31" s="9" t="s">
        <v>273</v>
      </c>
      <c r="F31" s="27" t="s">
        <v>169</v>
      </c>
      <c r="G31" s="33" t="s">
        <v>234</v>
      </c>
      <c r="H31" s="32">
        <v>2904.406853</v>
      </c>
    </row>
    <row r="32" spans="1:8" ht="49.5" x14ac:dyDescent="0.25">
      <c r="A32" s="25">
        <v>22</v>
      </c>
      <c r="B32" s="9" t="s">
        <v>273</v>
      </c>
      <c r="C32" s="26" t="s">
        <v>54</v>
      </c>
      <c r="D32" s="9" t="s">
        <v>27</v>
      </c>
      <c r="E32" s="9" t="s">
        <v>273</v>
      </c>
      <c r="F32" s="27" t="s">
        <v>170</v>
      </c>
      <c r="G32" s="33" t="s">
        <v>235</v>
      </c>
      <c r="H32" s="34">
        <v>5156.3864931999997</v>
      </c>
    </row>
    <row r="33" spans="1:8" ht="49.5" x14ac:dyDescent="0.25">
      <c r="A33" s="25">
        <v>23</v>
      </c>
      <c r="B33" s="9" t="s">
        <v>273</v>
      </c>
      <c r="C33" s="26" t="s">
        <v>55</v>
      </c>
      <c r="D33" s="9" t="s">
        <v>27</v>
      </c>
      <c r="E33" s="9" t="s">
        <v>273</v>
      </c>
      <c r="F33" s="27" t="s">
        <v>171</v>
      </c>
      <c r="G33" s="33" t="s">
        <v>230</v>
      </c>
      <c r="H33" s="35">
        <v>4247.1550040000002</v>
      </c>
    </row>
    <row r="34" spans="1:8" ht="49.5" x14ac:dyDescent="0.25">
      <c r="A34" s="25">
        <v>24</v>
      </c>
      <c r="B34" s="9" t="s">
        <v>273</v>
      </c>
      <c r="C34" s="26" t="s">
        <v>56</v>
      </c>
      <c r="D34" s="9" t="s">
        <v>27</v>
      </c>
      <c r="E34" s="9" t="s">
        <v>273</v>
      </c>
      <c r="F34" s="27" t="s">
        <v>172</v>
      </c>
      <c r="G34" s="33" t="s">
        <v>236</v>
      </c>
      <c r="H34" s="34">
        <v>7284.716805</v>
      </c>
    </row>
    <row r="35" spans="1:8" ht="82.5" x14ac:dyDescent="0.25">
      <c r="A35" s="25">
        <v>25</v>
      </c>
      <c r="B35" s="9" t="s">
        <v>273</v>
      </c>
      <c r="C35" s="36" t="s">
        <v>57</v>
      </c>
      <c r="D35" s="9" t="s">
        <v>27</v>
      </c>
      <c r="E35" s="9" t="s">
        <v>273</v>
      </c>
      <c r="F35" s="27" t="s">
        <v>173</v>
      </c>
      <c r="G35" s="33" t="s">
        <v>237</v>
      </c>
      <c r="H35" s="34">
        <v>1762.9811970000001</v>
      </c>
    </row>
    <row r="36" spans="1:8" ht="49.5" x14ac:dyDescent="0.25">
      <c r="A36" s="25">
        <v>26</v>
      </c>
      <c r="B36" s="9" t="s">
        <v>273</v>
      </c>
      <c r="C36" s="26" t="s">
        <v>58</v>
      </c>
      <c r="D36" s="9" t="s">
        <v>27</v>
      </c>
      <c r="E36" s="9" t="s">
        <v>273</v>
      </c>
      <c r="F36" s="27" t="s">
        <v>174</v>
      </c>
      <c r="G36" s="37" t="s">
        <v>238</v>
      </c>
      <c r="H36" s="34">
        <v>2689.3651469500001</v>
      </c>
    </row>
    <row r="37" spans="1:8" ht="82.5" x14ac:dyDescent="0.25">
      <c r="A37" s="25">
        <v>27</v>
      </c>
      <c r="B37" s="9" t="s">
        <v>273</v>
      </c>
      <c r="C37" s="26" t="s">
        <v>59</v>
      </c>
      <c r="D37" s="9" t="s">
        <v>27</v>
      </c>
      <c r="E37" s="9" t="s">
        <v>273</v>
      </c>
      <c r="F37" s="27" t="s">
        <v>175</v>
      </c>
      <c r="G37" s="33" t="s">
        <v>239</v>
      </c>
      <c r="H37" s="34">
        <v>4557.677334</v>
      </c>
    </row>
    <row r="38" spans="1:8" ht="82.5" x14ac:dyDescent="0.25">
      <c r="A38" s="25">
        <v>28</v>
      </c>
      <c r="B38" s="9" t="s">
        <v>273</v>
      </c>
      <c r="C38" s="26" t="s">
        <v>60</v>
      </c>
      <c r="D38" s="9" t="s">
        <v>27</v>
      </c>
      <c r="E38" s="9" t="s">
        <v>273</v>
      </c>
      <c r="F38" s="27" t="s">
        <v>176</v>
      </c>
      <c r="G38" s="33" t="s">
        <v>234</v>
      </c>
      <c r="H38" s="34">
        <v>3796.6251480000001</v>
      </c>
    </row>
    <row r="39" spans="1:8" ht="33" x14ac:dyDescent="0.25">
      <c r="A39" s="25">
        <v>29</v>
      </c>
      <c r="B39" s="9" t="s">
        <v>273</v>
      </c>
      <c r="C39" s="26" t="s">
        <v>61</v>
      </c>
      <c r="D39" s="9" t="s">
        <v>27</v>
      </c>
      <c r="E39" s="9" t="s">
        <v>273</v>
      </c>
      <c r="F39" s="27" t="s">
        <v>177</v>
      </c>
      <c r="G39" s="33" t="s">
        <v>219</v>
      </c>
      <c r="H39" s="34">
        <v>9857.03994685</v>
      </c>
    </row>
    <row r="40" spans="1:8" ht="115.5" x14ac:dyDescent="0.25">
      <c r="A40" s="25">
        <v>30</v>
      </c>
      <c r="B40" s="9" t="s">
        <v>273</v>
      </c>
      <c r="C40" s="26" t="s">
        <v>62</v>
      </c>
      <c r="D40" s="9" t="s">
        <v>27</v>
      </c>
      <c r="E40" s="9" t="s">
        <v>273</v>
      </c>
      <c r="F40" s="27" t="s">
        <v>178</v>
      </c>
      <c r="G40" s="33" t="s">
        <v>240</v>
      </c>
      <c r="H40" s="34">
        <v>9170.5579429999998</v>
      </c>
    </row>
    <row r="41" spans="1:8" ht="49.5" x14ac:dyDescent="0.25">
      <c r="A41" s="25">
        <v>31</v>
      </c>
      <c r="B41" s="9" t="s">
        <v>273</v>
      </c>
      <c r="C41" s="26" t="s">
        <v>63</v>
      </c>
      <c r="D41" s="9" t="s">
        <v>27</v>
      </c>
      <c r="E41" s="9" t="s">
        <v>273</v>
      </c>
      <c r="F41" s="27" t="s">
        <v>177</v>
      </c>
      <c r="G41" s="33" t="s">
        <v>219</v>
      </c>
      <c r="H41" s="34">
        <v>7925.86303305</v>
      </c>
    </row>
    <row r="42" spans="1:8" ht="66" x14ac:dyDescent="0.25">
      <c r="A42" s="25">
        <v>32</v>
      </c>
      <c r="B42" s="9" t="s">
        <v>273</v>
      </c>
      <c r="C42" s="26" t="s">
        <v>64</v>
      </c>
      <c r="D42" s="9" t="s">
        <v>27</v>
      </c>
      <c r="E42" s="9" t="s">
        <v>273</v>
      </c>
      <c r="F42" s="27" t="s">
        <v>177</v>
      </c>
      <c r="G42" s="33" t="s">
        <v>219</v>
      </c>
      <c r="H42" s="34">
        <v>6148.8686131499999</v>
      </c>
    </row>
    <row r="43" spans="1:8" ht="66" x14ac:dyDescent="0.25">
      <c r="A43" s="25">
        <v>33</v>
      </c>
      <c r="B43" s="9" t="s">
        <v>273</v>
      </c>
      <c r="C43" s="26" t="s">
        <v>65</v>
      </c>
      <c r="D43" s="9" t="s">
        <v>27</v>
      </c>
      <c r="E43" s="9" t="s">
        <v>273</v>
      </c>
      <c r="F43" s="27" t="s">
        <v>179</v>
      </c>
      <c r="G43" s="37" t="s">
        <v>241</v>
      </c>
      <c r="H43" s="34">
        <v>5448.0581769500004</v>
      </c>
    </row>
    <row r="44" spans="1:8" ht="16.5" x14ac:dyDescent="0.25">
      <c r="A44" s="22"/>
      <c r="B44" s="12"/>
      <c r="C44" s="22" t="s">
        <v>66</v>
      </c>
      <c r="D44" s="12"/>
      <c r="E44" s="12"/>
      <c r="F44" s="27"/>
      <c r="G44" s="37"/>
      <c r="H44" s="38">
        <f>+H45+H46+H47+H48+H49</f>
        <v>45138.136497</v>
      </c>
    </row>
    <row r="45" spans="1:8" ht="66" x14ac:dyDescent="0.25">
      <c r="A45" s="25">
        <v>34</v>
      </c>
      <c r="B45" s="9" t="s">
        <v>273</v>
      </c>
      <c r="C45" s="26" t="s">
        <v>67</v>
      </c>
      <c r="D45" s="9" t="s">
        <v>27</v>
      </c>
      <c r="E45" s="9" t="s">
        <v>273</v>
      </c>
      <c r="F45" s="27" t="s">
        <v>180</v>
      </c>
      <c r="G45" s="33" t="s">
        <v>218</v>
      </c>
      <c r="H45" s="35">
        <v>8229.5078759999997</v>
      </c>
    </row>
    <row r="46" spans="1:8" ht="66" x14ac:dyDescent="0.25">
      <c r="A46" s="25">
        <v>35</v>
      </c>
      <c r="B46" s="9" t="s">
        <v>273</v>
      </c>
      <c r="C46" s="26" t="s">
        <v>68</v>
      </c>
      <c r="D46" s="9" t="s">
        <v>27</v>
      </c>
      <c r="E46" s="9" t="s">
        <v>273</v>
      </c>
      <c r="F46" s="39" t="s">
        <v>181</v>
      </c>
      <c r="G46" s="33" t="s">
        <v>242</v>
      </c>
      <c r="H46" s="34">
        <v>7409.3767159999998</v>
      </c>
    </row>
    <row r="47" spans="1:8" ht="51.75" x14ac:dyDescent="0.25">
      <c r="A47" s="25">
        <v>36</v>
      </c>
      <c r="B47" s="9" t="s">
        <v>273</v>
      </c>
      <c r="C47" s="40" t="s">
        <v>69</v>
      </c>
      <c r="D47" s="9" t="s">
        <v>27</v>
      </c>
      <c r="E47" s="9" t="s">
        <v>273</v>
      </c>
      <c r="F47" s="39" t="s">
        <v>182</v>
      </c>
      <c r="G47" s="33" t="s">
        <v>243</v>
      </c>
      <c r="H47" s="34">
        <v>11556.1875924</v>
      </c>
    </row>
    <row r="48" spans="1:8" ht="66" x14ac:dyDescent="0.25">
      <c r="A48" s="25">
        <v>37</v>
      </c>
      <c r="B48" s="9" t="s">
        <v>273</v>
      </c>
      <c r="C48" s="26" t="s">
        <v>70</v>
      </c>
      <c r="D48" s="9" t="s">
        <v>27</v>
      </c>
      <c r="E48" s="9" t="s">
        <v>273</v>
      </c>
      <c r="F48" s="39" t="s">
        <v>183</v>
      </c>
      <c r="G48" s="33" t="s">
        <v>244</v>
      </c>
      <c r="H48" s="34">
        <v>13887.30236</v>
      </c>
    </row>
    <row r="49" spans="1:8" ht="82.5" x14ac:dyDescent="0.25">
      <c r="A49" s="25">
        <v>38</v>
      </c>
      <c r="B49" s="9" t="s">
        <v>273</v>
      </c>
      <c r="C49" s="26" t="s">
        <v>71</v>
      </c>
      <c r="D49" s="9" t="s">
        <v>27</v>
      </c>
      <c r="E49" s="9" t="s">
        <v>273</v>
      </c>
      <c r="F49" s="39" t="s">
        <v>184</v>
      </c>
      <c r="G49" s="33" t="s">
        <v>245</v>
      </c>
      <c r="H49" s="34">
        <v>4055.7619525999999</v>
      </c>
    </row>
    <row r="50" spans="1:8" ht="33" x14ac:dyDescent="0.25">
      <c r="A50" s="16"/>
      <c r="B50" s="12"/>
      <c r="C50" s="16" t="s">
        <v>72</v>
      </c>
      <c r="D50" s="12"/>
      <c r="E50" s="12"/>
      <c r="F50" s="39"/>
      <c r="G50" s="41"/>
      <c r="H50" s="16">
        <f t="shared" ref="H50" si="3">+H51+H54+H63</f>
        <v>62165.097822199998</v>
      </c>
    </row>
    <row r="51" spans="1:8" ht="16.5" x14ac:dyDescent="0.25">
      <c r="A51" s="21"/>
      <c r="B51" s="12"/>
      <c r="C51" s="22" t="s">
        <v>31</v>
      </c>
      <c r="D51" s="12"/>
      <c r="E51" s="12"/>
      <c r="F51" s="39"/>
      <c r="G51" s="33"/>
      <c r="H51" s="42">
        <f t="shared" ref="H51" si="4">+H52+H53</f>
        <v>8969.8351322999988</v>
      </c>
    </row>
    <row r="52" spans="1:8" ht="33" x14ac:dyDescent="0.25">
      <c r="A52" s="25">
        <f>+A49+1</f>
        <v>39</v>
      </c>
      <c r="B52" s="9" t="s">
        <v>273</v>
      </c>
      <c r="C52" s="26" t="s">
        <v>73</v>
      </c>
      <c r="D52" s="9" t="s">
        <v>27</v>
      </c>
      <c r="E52" s="9" t="s">
        <v>273</v>
      </c>
      <c r="F52" s="39" t="s">
        <v>185</v>
      </c>
      <c r="G52" s="33" t="s">
        <v>235</v>
      </c>
      <c r="H52" s="34">
        <v>4289.8661169999996</v>
      </c>
    </row>
    <row r="53" spans="1:8" ht="33" x14ac:dyDescent="0.25">
      <c r="A53" s="25">
        <f>+A52+1</f>
        <v>40</v>
      </c>
      <c r="B53" s="9" t="s">
        <v>273</v>
      </c>
      <c r="C53" s="26" t="s">
        <v>74</v>
      </c>
      <c r="D53" s="9" t="s">
        <v>27</v>
      </c>
      <c r="E53" s="9" t="s">
        <v>273</v>
      </c>
      <c r="F53" s="39" t="s">
        <v>186</v>
      </c>
      <c r="G53" s="33" t="s">
        <v>246</v>
      </c>
      <c r="H53" s="34">
        <v>4679.9690153000001</v>
      </c>
    </row>
    <row r="54" spans="1:8" ht="16.5" x14ac:dyDescent="0.25">
      <c r="A54" s="21"/>
      <c r="B54" s="12"/>
      <c r="C54" s="22" t="s">
        <v>35</v>
      </c>
      <c r="D54" s="12"/>
      <c r="E54" s="12"/>
      <c r="F54" s="39"/>
      <c r="G54" s="33"/>
      <c r="H54" s="42">
        <f t="shared" ref="H54" si="5">+H55+H56+H57+H58+H59+H60+H61+H62</f>
        <v>32282.531586250003</v>
      </c>
    </row>
    <row r="55" spans="1:8" ht="66" x14ac:dyDescent="0.25">
      <c r="A55" s="25">
        <f>+A53+1</f>
        <v>41</v>
      </c>
      <c r="B55" s="9" t="s">
        <v>273</v>
      </c>
      <c r="C55" s="26" t="s">
        <v>75</v>
      </c>
      <c r="D55" s="9" t="s">
        <v>27</v>
      </c>
      <c r="E55" s="9" t="s">
        <v>273</v>
      </c>
      <c r="F55" s="39" t="s">
        <v>187</v>
      </c>
      <c r="G55" s="33" t="s">
        <v>247</v>
      </c>
      <c r="H55" s="34">
        <v>6240.6767309500001</v>
      </c>
    </row>
    <row r="56" spans="1:8" ht="49.5" x14ac:dyDescent="0.25">
      <c r="A56" s="25">
        <v>42</v>
      </c>
      <c r="B56" s="9" t="s">
        <v>273</v>
      </c>
      <c r="C56" s="26" t="s">
        <v>76</v>
      </c>
      <c r="D56" s="9" t="s">
        <v>27</v>
      </c>
      <c r="E56" s="9" t="s">
        <v>273</v>
      </c>
      <c r="F56" s="39" t="s">
        <v>188</v>
      </c>
      <c r="G56" s="33" t="s">
        <v>248</v>
      </c>
      <c r="H56" s="34">
        <v>4605.4327192500004</v>
      </c>
    </row>
    <row r="57" spans="1:8" ht="33" x14ac:dyDescent="0.25">
      <c r="A57" s="25">
        <v>43</v>
      </c>
      <c r="B57" s="9" t="s">
        <v>273</v>
      </c>
      <c r="C57" s="26" t="s">
        <v>77</v>
      </c>
      <c r="D57" s="9" t="s">
        <v>27</v>
      </c>
      <c r="E57" s="9" t="s">
        <v>273</v>
      </c>
      <c r="F57" s="39" t="s">
        <v>179</v>
      </c>
      <c r="G57" s="33" t="s">
        <v>249</v>
      </c>
      <c r="H57" s="34">
        <v>3604.4649703499999</v>
      </c>
    </row>
    <row r="58" spans="1:8" ht="66" x14ac:dyDescent="0.25">
      <c r="A58" s="25">
        <v>44</v>
      </c>
      <c r="B58" s="9" t="s">
        <v>273</v>
      </c>
      <c r="C58" s="26" t="s">
        <v>78</v>
      </c>
      <c r="D58" s="9" t="s">
        <v>27</v>
      </c>
      <c r="E58" s="9" t="s">
        <v>273</v>
      </c>
      <c r="F58" s="39" t="s">
        <v>189</v>
      </c>
      <c r="G58" s="33" t="s">
        <v>250</v>
      </c>
      <c r="H58" s="35">
        <v>3461.2447848500001</v>
      </c>
    </row>
    <row r="59" spans="1:8" ht="33" x14ac:dyDescent="0.25">
      <c r="A59" s="25">
        <v>45</v>
      </c>
      <c r="B59" s="9" t="s">
        <v>273</v>
      </c>
      <c r="C59" s="26" t="s">
        <v>79</v>
      </c>
      <c r="D59" s="9" t="s">
        <v>27</v>
      </c>
      <c r="E59" s="9" t="s">
        <v>273</v>
      </c>
      <c r="F59" s="39" t="s">
        <v>190</v>
      </c>
      <c r="G59" s="33" t="s">
        <v>251</v>
      </c>
      <c r="H59" s="35">
        <v>3462.11578285</v>
      </c>
    </row>
    <row r="60" spans="1:8" ht="49.5" x14ac:dyDescent="0.25">
      <c r="A60" s="25">
        <v>46</v>
      </c>
      <c r="B60" s="9" t="s">
        <v>273</v>
      </c>
      <c r="C60" s="26" t="s">
        <v>80</v>
      </c>
      <c r="D60" s="9" t="s">
        <v>27</v>
      </c>
      <c r="E60" s="9" t="s">
        <v>273</v>
      </c>
      <c r="F60" s="39" t="s">
        <v>191</v>
      </c>
      <c r="G60" s="33" t="s">
        <v>226</v>
      </c>
      <c r="H60" s="34">
        <v>3235.4915890000002</v>
      </c>
    </row>
    <row r="61" spans="1:8" ht="66" x14ac:dyDescent="0.25">
      <c r="A61" s="25">
        <v>47</v>
      </c>
      <c r="B61" s="9" t="s">
        <v>273</v>
      </c>
      <c r="C61" s="26" t="s">
        <v>81</v>
      </c>
      <c r="D61" s="9" t="s">
        <v>27</v>
      </c>
      <c r="E61" s="9" t="s">
        <v>273</v>
      </c>
      <c r="F61" s="39" t="s">
        <v>192</v>
      </c>
      <c r="G61" s="33" t="s">
        <v>252</v>
      </c>
      <c r="H61" s="34">
        <v>4122.8191939999997</v>
      </c>
    </row>
    <row r="62" spans="1:8" ht="49.5" x14ac:dyDescent="0.25">
      <c r="A62" s="25">
        <v>48</v>
      </c>
      <c r="B62" s="9" t="s">
        <v>273</v>
      </c>
      <c r="C62" s="26" t="s">
        <v>82</v>
      </c>
      <c r="D62" s="9" t="s">
        <v>27</v>
      </c>
      <c r="E62" s="9" t="s">
        <v>273</v>
      </c>
      <c r="F62" s="39" t="s">
        <v>193</v>
      </c>
      <c r="G62" s="33" t="s">
        <v>253</v>
      </c>
      <c r="H62" s="34">
        <v>3550.2858150000002</v>
      </c>
    </row>
    <row r="63" spans="1:8" ht="33" x14ac:dyDescent="0.25">
      <c r="A63" s="21"/>
      <c r="B63" s="9" t="s">
        <v>273</v>
      </c>
      <c r="C63" s="22" t="s">
        <v>66</v>
      </c>
      <c r="D63" s="9" t="s">
        <v>27</v>
      </c>
      <c r="E63" s="9" t="s">
        <v>273</v>
      </c>
      <c r="F63" s="39"/>
      <c r="G63" s="33"/>
      <c r="H63" s="42">
        <f t="shared" ref="H63" si="6">+H64+H65+H66+H67</f>
        <v>20912.73110365</v>
      </c>
    </row>
    <row r="64" spans="1:8" ht="33" x14ac:dyDescent="0.25">
      <c r="A64" s="25">
        <v>49</v>
      </c>
      <c r="B64" s="9" t="s">
        <v>273</v>
      </c>
      <c r="C64" s="26" t="s">
        <v>83</v>
      </c>
      <c r="D64" s="9" t="s">
        <v>27</v>
      </c>
      <c r="E64" s="9" t="s">
        <v>273</v>
      </c>
      <c r="F64" s="39" t="s">
        <v>194</v>
      </c>
      <c r="G64" s="33" t="s">
        <v>254</v>
      </c>
      <c r="H64" s="34">
        <v>4606.3546500000002</v>
      </c>
    </row>
    <row r="65" spans="1:8" ht="49.5" x14ac:dyDescent="0.25">
      <c r="A65" s="25">
        <v>50</v>
      </c>
      <c r="B65" s="9" t="s">
        <v>273</v>
      </c>
      <c r="C65" s="26" t="s">
        <v>84</v>
      </c>
      <c r="D65" s="9" t="s">
        <v>27</v>
      </c>
      <c r="E65" s="9" t="s">
        <v>273</v>
      </c>
      <c r="F65" s="39" t="s">
        <v>195</v>
      </c>
      <c r="G65" s="33" t="s">
        <v>255</v>
      </c>
      <c r="H65" s="34">
        <v>4136.2821789999998</v>
      </c>
    </row>
    <row r="66" spans="1:8" ht="49.5" x14ac:dyDescent="0.25">
      <c r="A66" s="25">
        <v>51</v>
      </c>
      <c r="B66" s="9" t="s">
        <v>273</v>
      </c>
      <c r="C66" s="26" t="s">
        <v>85</v>
      </c>
      <c r="D66" s="9" t="s">
        <v>27</v>
      </c>
      <c r="E66" s="9" t="s">
        <v>273</v>
      </c>
      <c r="F66" s="39" t="s">
        <v>196</v>
      </c>
      <c r="G66" s="33" t="s">
        <v>256</v>
      </c>
      <c r="H66" s="34">
        <v>8718.1287456499995</v>
      </c>
    </row>
    <row r="67" spans="1:8" ht="49.5" x14ac:dyDescent="0.25">
      <c r="A67" s="25">
        <v>52</v>
      </c>
      <c r="B67" s="9" t="s">
        <v>273</v>
      </c>
      <c r="C67" s="26" t="s">
        <v>86</v>
      </c>
      <c r="D67" s="9" t="s">
        <v>27</v>
      </c>
      <c r="E67" s="9" t="s">
        <v>273</v>
      </c>
      <c r="F67" s="39" t="s">
        <v>197</v>
      </c>
      <c r="G67" s="33" t="s">
        <v>257</v>
      </c>
      <c r="H67" s="34">
        <v>3451.9655290000001</v>
      </c>
    </row>
    <row r="68" spans="1:8" ht="16.5" x14ac:dyDescent="0.25">
      <c r="A68" s="16"/>
      <c r="B68" s="9"/>
      <c r="C68" s="16" t="s">
        <v>87</v>
      </c>
      <c r="D68" s="9"/>
      <c r="E68" s="9"/>
      <c r="F68" s="39"/>
      <c r="G68" s="41"/>
      <c r="H68" s="16">
        <f t="shared" ref="H68" si="7">+H69+H71+H84</f>
        <v>38659.399589249995</v>
      </c>
    </row>
    <row r="69" spans="1:8" ht="16.5" x14ac:dyDescent="0.25">
      <c r="A69" s="21"/>
      <c r="B69" s="9"/>
      <c r="C69" s="22" t="s">
        <v>31</v>
      </c>
      <c r="D69" s="9"/>
      <c r="E69" s="9"/>
      <c r="F69" s="39"/>
      <c r="G69" s="33"/>
      <c r="H69" s="42">
        <f t="shared" ref="H69" si="8">+H70</f>
        <v>0</v>
      </c>
    </row>
    <row r="70" spans="1:8" ht="49.5" x14ac:dyDescent="0.25">
      <c r="A70" s="25">
        <v>53</v>
      </c>
      <c r="B70" s="9" t="s">
        <v>273</v>
      </c>
      <c r="C70" s="26" t="s">
        <v>88</v>
      </c>
      <c r="D70" s="9" t="s">
        <v>27</v>
      </c>
      <c r="E70" s="9" t="s">
        <v>273</v>
      </c>
      <c r="F70" s="39" t="s">
        <v>276</v>
      </c>
      <c r="G70" s="33"/>
      <c r="H70" s="34"/>
    </row>
    <row r="71" spans="1:8" ht="16.5" x14ac:dyDescent="0.25">
      <c r="A71" s="21"/>
      <c r="B71" s="9"/>
      <c r="C71" s="22" t="s">
        <v>35</v>
      </c>
      <c r="D71" s="9"/>
      <c r="E71" s="9"/>
      <c r="F71" s="39"/>
      <c r="G71" s="33"/>
      <c r="H71" s="42">
        <f t="shared" ref="H71" si="9">+H72+H73+H74+H75+H76+H77+H78+H79+H80+H81+H82+H83</f>
        <v>30877.722298499997</v>
      </c>
    </row>
    <row r="72" spans="1:8" ht="115.5" x14ac:dyDescent="0.25">
      <c r="A72" s="25">
        <v>54</v>
      </c>
      <c r="B72" s="9" t="s">
        <v>273</v>
      </c>
      <c r="C72" s="26" t="s">
        <v>89</v>
      </c>
      <c r="D72" s="9" t="s">
        <v>27</v>
      </c>
      <c r="E72" s="9" t="s">
        <v>273</v>
      </c>
      <c r="F72" s="39" t="s">
        <v>162</v>
      </c>
      <c r="G72" s="33" t="s">
        <v>258</v>
      </c>
      <c r="H72" s="34">
        <v>2367.6629751999999</v>
      </c>
    </row>
    <row r="73" spans="1:8" ht="66" x14ac:dyDescent="0.25">
      <c r="A73" s="25">
        <v>55</v>
      </c>
      <c r="B73" s="9" t="s">
        <v>273</v>
      </c>
      <c r="C73" s="26" t="s">
        <v>90</v>
      </c>
      <c r="D73" s="9" t="s">
        <v>27</v>
      </c>
      <c r="E73" s="9" t="s">
        <v>273</v>
      </c>
      <c r="F73" s="39" t="s">
        <v>198</v>
      </c>
      <c r="G73" s="33" t="s">
        <v>259</v>
      </c>
      <c r="H73" s="34">
        <v>5162.2422999999999</v>
      </c>
    </row>
    <row r="74" spans="1:8" ht="82.5" x14ac:dyDescent="0.25">
      <c r="A74" s="25">
        <v>56</v>
      </c>
      <c r="B74" s="9" t="s">
        <v>273</v>
      </c>
      <c r="C74" s="26" t="s">
        <v>91</v>
      </c>
      <c r="D74" s="9" t="s">
        <v>27</v>
      </c>
      <c r="E74" s="9" t="s">
        <v>273</v>
      </c>
      <c r="F74" s="39" t="s">
        <v>199</v>
      </c>
      <c r="G74" s="33">
        <v>302890965</v>
      </c>
      <c r="H74" s="34">
        <v>675.93715099999997</v>
      </c>
    </row>
    <row r="75" spans="1:8" ht="49.5" x14ac:dyDescent="0.25">
      <c r="A75" s="25">
        <v>57</v>
      </c>
      <c r="B75" s="9" t="s">
        <v>273</v>
      </c>
      <c r="C75" s="26" t="s">
        <v>92</v>
      </c>
      <c r="D75" s="9" t="s">
        <v>27</v>
      </c>
      <c r="E75" s="9" t="s">
        <v>273</v>
      </c>
      <c r="F75" s="39" t="s">
        <v>200</v>
      </c>
      <c r="G75" s="33" t="s">
        <v>260</v>
      </c>
      <c r="H75" s="34">
        <v>2539.8245829500001</v>
      </c>
    </row>
    <row r="76" spans="1:8" ht="66" x14ac:dyDescent="0.25">
      <c r="A76" s="25">
        <v>58</v>
      </c>
      <c r="B76" s="9" t="s">
        <v>273</v>
      </c>
      <c r="C76" s="26" t="s">
        <v>93</v>
      </c>
      <c r="D76" s="9" t="s">
        <v>27</v>
      </c>
      <c r="E76" s="9" t="s">
        <v>273</v>
      </c>
      <c r="F76" s="39" t="s">
        <v>276</v>
      </c>
      <c r="G76" s="33"/>
      <c r="H76" s="35"/>
    </row>
    <row r="77" spans="1:8" ht="66" x14ac:dyDescent="0.25">
      <c r="A77" s="25">
        <v>59</v>
      </c>
      <c r="B77" s="9" t="s">
        <v>273</v>
      </c>
      <c r="C77" s="26" t="s">
        <v>94</v>
      </c>
      <c r="D77" s="9" t="s">
        <v>27</v>
      </c>
      <c r="E77" s="9" t="s">
        <v>273</v>
      </c>
      <c r="F77" s="39" t="s">
        <v>201</v>
      </c>
      <c r="G77" s="33" t="s">
        <v>253</v>
      </c>
      <c r="H77" s="35">
        <v>2476.3399760000002</v>
      </c>
    </row>
    <row r="78" spans="1:8" ht="49.5" x14ac:dyDescent="0.25">
      <c r="A78" s="25">
        <v>60</v>
      </c>
      <c r="B78" s="9" t="s">
        <v>273</v>
      </c>
      <c r="C78" s="26" t="s">
        <v>95</v>
      </c>
      <c r="D78" s="9" t="s">
        <v>27</v>
      </c>
      <c r="E78" s="9" t="s">
        <v>273</v>
      </c>
      <c r="F78" s="39" t="s">
        <v>202</v>
      </c>
      <c r="G78" s="33" t="s">
        <v>261</v>
      </c>
      <c r="H78" s="34">
        <v>2274.1611385000001</v>
      </c>
    </row>
    <row r="79" spans="1:8" ht="165" x14ac:dyDescent="0.25">
      <c r="A79" s="25">
        <v>61</v>
      </c>
      <c r="B79" s="9" t="s">
        <v>273</v>
      </c>
      <c r="C79" s="26" t="s">
        <v>96</v>
      </c>
      <c r="D79" s="9" t="s">
        <v>27</v>
      </c>
      <c r="E79" s="9" t="s">
        <v>273</v>
      </c>
      <c r="F79" s="39" t="s">
        <v>154</v>
      </c>
      <c r="G79" s="33" t="s">
        <v>220</v>
      </c>
      <c r="H79" s="35">
        <v>4549.9753387500004</v>
      </c>
    </row>
    <row r="80" spans="1:8" ht="49.5" x14ac:dyDescent="0.25">
      <c r="A80" s="25">
        <v>62</v>
      </c>
      <c r="B80" s="9" t="s">
        <v>273</v>
      </c>
      <c r="C80" s="26" t="s">
        <v>97</v>
      </c>
      <c r="D80" s="9" t="s">
        <v>27</v>
      </c>
      <c r="E80" s="9" t="s">
        <v>273</v>
      </c>
      <c r="F80" s="39" t="s">
        <v>203</v>
      </c>
      <c r="G80" s="33" t="s">
        <v>262</v>
      </c>
      <c r="H80" s="34">
        <v>2373.4022949999999</v>
      </c>
    </row>
    <row r="81" spans="1:8" ht="86.25" x14ac:dyDescent="0.25">
      <c r="A81" s="25">
        <v>63</v>
      </c>
      <c r="B81" s="9" t="s">
        <v>273</v>
      </c>
      <c r="C81" s="43" t="s">
        <v>98</v>
      </c>
      <c r="D81" s="9" t="s">
        <v>27</v>
      </c>
      <c r="E81" s="9" t="s">
        <v>273</v>
      </c>
      <c r="F81" s="39" t="s">
        <v>200</v>
      </c>
      <c r="G81" s="33" t="s">
        <v>260</v>
      </c>
      <c r="H81" s="44">
        <v>2932.90559085</v>
      </c>
    </row>
    <row r="82" spans="1:8" ht="49.5" x14ac:dyDescent="0.25">
      <c r="A82" s="25">
        <v>64</v>
      </c>
      <c r="B82" s="9" t="s">
        <v>273</v>
      </c>
      <c r="C82" s="26" t="s">
        <v>99</v>
      </c>
      <c r="D82" s="9" t="s">
        <v>27</v>
      </c>
      <c r="E82" s="9" t="s">
        <v>273</v>
      </c>
      <c r="F82" s="39" t="s">
        <v>204</v>
      </c>
      <c r="G82" s="33" t="s">
        <v>263</v>
      </c>
      <c r="H82" s="34">
        <v>3234.15801225</v>
      </c>
    </row>
    <row r="83" spans="1:8" ht="66" x14ac:dyDescent="0.25">
      <c r="A83" s="25">
        <v>65</v>
      </c>
      <c r="B83" s="9" t="s">
        <v>273</v>
      </c>
      <c r="C83" s="26" t="s">
        <v>100</v>
      </c>
      <c r="D83" s="9" t="s">
        <v>27</v>
      </c>
      <c r="E83" s="9" t="s">
        <v>273</v>
      </c>
      <c r="F83" s="39" t="s">
        <v>205</v>
      </c>
      <c r="G83" s="33" t="s">
        <v>264</v>
      </c>
      <c r="H83" s="34">
        <v>2291.1129380000002</v>
      </c>
    </row>
    <row r="84" spans="1:8" ht="16.5" x14ac:dyDescent="0.25">
      <c r="A84" s="21"/>
      <c r="B84" s="9"/>
      <c r="C84" s="22" t="s">
        <v>101</v>
      </c>
      <c r="D84" s="9"/>
      <c r="E84" s="9"/>
      <c r="F84" s="39"/>
      <c r="G84" s="33"/>
      <c r="H84" s="42">
        <f>+H85+H88</f>
        <v>7781.6772907499999</v>
      </c>
    </row>
    <row r="85" spans="1:8" ht="49.5" x14ac:dyDescent="0.25">
      <c r="A85" s="25">
        <v>66</v>
      </c>
      <c r="B85" s="9" t="s">
        <v>273</v>
      </c>
      <c r="C85" s="26" t="s">
        <v>102</v>
      </c>
      <c r="D85" s="9" t="s">
        <v>27</v>
      </c>
      <c r="E85" s="9" t="s">
        <v>273</v>
      </c>
      <c r="F85" s="39" t="s">
        <v>206</v>
      </c>
      <c r="G85" s="33" t="s">
        <v>265</v>
      </c>
      <c r="H85" s="34">
        <v>2372.3628237500002</v>
      </c>
    </row>
    <row r="86" spans="1:8" ht="66" x14ac:dyDescent="0.25">
      <c r="A86" s="25">
        <v>67</v>
      </c>
      <c r="B86" s="9" t="s">
        <v>273</v>
      </c>
      <c r="C86" s="26" t="s">
        <v>103</v>
      </c>
      <c r="D86" s="9" t="s">
        <v>27</v>
      </c>
      <c r="E86" s="9" t="s">
        <v>273</v>
      </c>
      <c r="F86" s="39" t="s">
        <v>181</v>
      </c>
      <c r="G86" s="33" t="s">
        <v>242</v>
      </c>
      <c r="H86" s="34">
        <v>3958.7908032999999</v>
      </c>
    </row>
    <row r="87" spans="1:8" ht="16.5" x14ac:dyDescent="0.25">
      <c r="A87" s="45"/>
      <c r="B87" s="9"/>
      <c r="C87" s="45" t="s">
        <v>104</v>
      </c>
      <c r="D87" s="9"/>
      <c r="E87" s="9"/>
      <c r="F87" s="39"/>
      <c r="G87" s="41"/>
      <c r="H87" s="45">
        <f>+H88+H89</f>
        <v>12038.254186800001</v>
      </c>
    </row>
    <row r="88" spans="1:8" ht="103.5" x14ac:dyDescent="0.25">
      <c r="A88" s="25">
        <v>68</v>
      </c>
      <c r="B88" s="9" t="s">
        <v>273</v>
      </c>
      <c r="C88" s="46" t="s">
        <v>105</v>
      </c>
      <c r="D88" s="9" t="s">
        <v>27</v>
      </c>
      <c r="E88" s="9" t="s">
        <v>273</v>
      </c>
      <c r="F88" s="39" t="s">
        <v>207</v>
      </c>
      <c r="G88" s="33" t="s">
        <v>266</v>
      </c>
      <c r="H88" s="34">
        <v>5409.3144670000001</v>
      </c>
    </row>
    <row r="89" spans="1:8" ht="132" x14ac:dyDescent="0.25">
      <c r="A89" s="25">
        <v>69</v>
      </c>
      <c r="B89" s="9" t="s">
        <v>273</v>
      </c>
      <c r="C89" s="46" t="s">
        <v>106</v>
      </c>
      <c r="D89" s="9" t="s">
        <v>27</v>
      </c>
      <c r="E89" s="9" t="s">
        <v>273</v>
      </c>
      <c r="F89" s="39" t="s">
        <v>208</v>
      </c>
      <c r="G89" s="33" t="s">
        <v>267</v>
      </c>
      <c r="H89" s="34">
        <v>6628.9397197999997</v>
      </c>
    </row>
    <row r="90" spans="1:8" ht="49.5" x14ac:dyDescent="0.25">
      <c r="A90" s="16"/>
      <c r="B90" s="12"/>
      <c r="C90" s="16" t="s">
        <v>107</v>
      </c>
      <c r="D90" s="12"/>
      <c r="E90" s="12"/>
      <c r="F90" s="39"/>
      <c r="G90" s="41"/>
      <c r="H90" s="16">
        <f t="shared" ref="H90" si="10">+H91+H92+H93+H94+H95+H96+H97+H98+H99+H100+H101+H102+H103+H104</f>
        <v>14688.370718999999</v>
      </c>
    </row>
    <row r="91" spans="1:8" ht="99" x14ac:dyDescent="0.25">
      <c r="A91" s="25">
        <v>70</v>
      </c>
      <c r="B91" s="9" t="s">
        <v>273</v>
      </c>
      <c r="C91" s="26" t="s">
        <v>108</v>
      </c>
      <c r="D91" s="9" t="s">
        <v>27</v>
      </c>
      <c r="E91" s="9" t="s">
        <v>273</v>
      </c>
      <c r="F91" s="39" t="s">
        <v>209</v>
      </c>
      <c r="G91" s="33">
        <v>305501353</v>
      </c>
      <c r="H91" s="34">
        <v>387.27842900000002</v>
      </c>
    </row>
    <row r="92" spans="1:8" ht="99" x14ac:dyDescent="0.25">
      <c r="A92" s="25">
        <v>71</v>
      </c>
      <c r="B92" s="9" t="s">
        <v>273</v>
      </c>
      <c r="C92" s="26" t="s">
        <v>109</v>
      </c>
      <c r="D92" s="9" t="s">
        <v>27</v>
      </c>
      <c r="E92" s="9" t="s">
        <v>273</v>
      </c>
      <c r="F92" s="39" t="s">
        <v>209</v>
      </c>
      <c r="G92" s="33">
        <v>305501353</v>
      </c>
      <c r="H92" s="34">
        <v>440.24581000000001</v>
      </c>
    </row>
    <row r="93" spans="1:8" ht="99" x14ac:dyDescent="0.25">
      <c r="A93" s="25">
        <v>72</v>
      </c>
      <c r="B93" s="9" t="s">
        <v>273</v>
      </c>
      <c r="C93" s="26" t="s">
        <v>110</v>
      </c>
      <c r="D93" s="9" t="s">
        <v>27</v>
      </c>
      <c r="E93" s="9" t="s">
        <v>273</v>
      </c>
      <c r="F93" s="39" t="s">
        <v>209</v>
      </c>
      <c r="G93" s="33">
        <v>305501353</v>
      </c>
      <c r="H93" s="34">
        <v>334.82025199999998</v>
      </c>
    </row>
    <row r="94" spans="1:8" ht="115.5" x14ac:dyDescent="0.25">
      <c r="A94" s="25">
        <v>73</v>
      </c>
      <c r="B94" s="9" t="s">
        <v>273</v>
      </c>
      <c r="C94" s="26" t="s">
        <v>111</v>
      </c>
      <c r="D94" s="9" t="s">
        <v>27</v>
      </c>
      <c r="E94" s="9" t="s">
        <v>273</v>
      </c>
      <c r="F94" s="39" t="s">
        <v>209</v>
      </c>
      <c r="G94" s="33">
        <v>305501353</v>
      </c>
      <c r="H94" s="34">
        <v>449.96554700000002</v>
      </c>
    </row>
    <row r="95" spans="1:8" ht="115.5" x14ac:dyDescent="0.25">
      <c r="A95" s="25">
        <v>74</v>
      </c>
      <c r="B95" s="9" t="s">
        <v>273</v>
      </c>
      <c r="C95" s="26" t="s">
        <v>112</v>
      </c>
      <c r="D95" s="9" t="s">
        <v>27</v>
      </c>
      <c r="E95" s="9" t="s">
        <v>273</v>
      </c>
      <c r="F95" s="39" t="s">
        <v>209</v>
      </c>
      <c r="G95" s="33">
        <v>305501353</v>
      </c>
      <c r="H95" s="34">
        <v>291.36512399999998</v>
      </c>
    </row>
    <row r="96" spans="1:8" ht="99" x14ac:dyDescent="0.25">
      <c r="A96" s="25">
        <v>75</v>
      </c>
      <c r="B96" s="9" t="s">
        <v>273</v>
      </c>
      <c r="C96" s="26" t="s">
        <v>113</v>
      </c>
      <c r="D96" s="9" t="s">
        <v>27</v>
      </c>
      <c r="E96" s="9" t="s">
        <v>273</v>
      </c>
      <c r="F96" s="39" t="s">
        <v>209</v>
      </c>
      <c r="G96" s="33">
        <v>305501353</v>
      </c>
      <c r="H96" s="34">
        <v>380.49106</v>
      </c>
    </row>
    <row r="97" spans="1:8" ht="99" x14ac:dyDescent="0.25">
      <c r="A97" s="25">
        <v>76</v>
      </c>
      <c r="B97" s="9" t="s">
        <v>273</v>
      </c>
      <c r="C97" s="26" t="s">
        <v>114</v>
      </c>
      <c r="D97" s="9" t="s">
        <v>27</v>
      </c>
      <c r="E97" s="9" t="s">
        <v>273</v>
      </c>
      <c r="F97" s="39" t="s">
        <v>209</v>
      </c>
      <c r="G97" s="33">
        <v>305501353</v>
      </c>
      <c r="H97" s="34">
        <v>1031.0636280000001</v>
      </c>
    </row>
    <row r="98" spans="1:8" ht="165" x14ac:dyDescent="0.25">
      <c r="A98" s="25">
        <v>77</v>
      </c>
      <c r="B98" s="9" t="s">
        <v>273</v>
      </c>
      <c r="C98" s="26" t="s">
        <v>115</v>
      </c>
      <c r="D98" s="9" t="s">
        <v>27</v>
      </c>
      <c r="E98" s="9" t="s">
        <v>273</v>
      </c>
      <c r="F98" s="39" t="s">
        <v>209</v>
      </c>
      <c r="G98" s="33">
        <v>305501353</v>
      </c>
      <c r="H98" s="47">
        <v>6086.8588659999996</v>
      </c>
    </row>
    <row r="99" spans="1:8" ht="82.5" x14ac:dyDescent="0.25">
      <c r="A99" s="25">
        <v>78</v>
      </c>
      <c r="B99" s="9" t="s">
        <v>273</v>
      </c>
      <c r="C99" s="26" t="s">
        <v>116</v>
      </c>
      <c r="D99" s="9" t="s">
        <v>27</v>
      </c>
      <c r="E99" s="9" t="s">
        <v>273</v>
      </c>
      <c r="F99" s="39" t="s">
        <v>209</v>
      </c>
      <c r="G99" s="33">
        <v>305501353</v>
      </c>
      <c r="H99" s="34">
        <v>492.43401899999998</v>
      </c>
    </row>
    <row r="100" spans="1:8" ht="99" x14ac:dyDescent="0.25">
      <c r="A100" s="25">
        <v>79</v>
      </c>
      <c r="B100" s="9" t="s">
        <v>273</v>
      </c>
      <c r="C100" s="26" t="s">
        <v>117</v>
      </c>
      <c r="D100" s="9" t="s">
        <v>27</v>
      </c>
      <c r="E100" s="9" t="s">
        <v>273</v>
      </c>
      <c r="F100" s="39" t="s">
        <v>209</v>
      </c>
      <c r="G100" s="33">
        <v>305501353</v>
      </c>
      <c r="H100" s="34">
        <v>1283.38681</v>
      </c>
    </row>
    <row r="101" spans="1:8" ht="115.5" x14ac:dyDescent="0.25">
      <c r="A101" s="25">
        <v>80</v>
      </c>
      <c r="B101" s="9" t="s">
        <v>273</v>
      </c>
      <c r="C101" s="26" t="s">
        <v>118</v>
      </c>
      <c r="D101" s="9" t="s">
        <v>27</v>
      </c>
      <c r="E101" s="9" t="s">
        <v>273</v>
      </c>
      <c r="F101" s="39" t="s">
        <v>209</v>
      </c>
      <c r="G101" s="33">
        <v>305501353</v>
      </c>
      <c r="H101" s="34">
        <v>822.69079099999999</v>
      </c>
    </row>
    <row r="102" spans="1:8" ht="99" x14ac:dyDescent="0.25">
      <c r="A102" s="25">
        <v>81</v>
      </c>
      <c r="B102" s="9" t="s">
        <v>273</v>
      </c>
      <c r="C102" s="26" t="s">
        <v>119</v>
      </c>
      <c r="D102" s="9" t="s">
        <v>27</v>
      </c>
      <c r="E102" s="9" t="s">
        <v>273</v>
      </c>
      <c r="F102" s="39" t="s">
        <v>209</v>
      </c>
      <c r="G102" s="33">
        <v>305501353</v>
      </c>
      <c r="H102" s="34">
        <v>494.75094300000001</v>
      </c>
    </row>
    <row r="103" spans="1:8" ht="165" x14ac:dyDescent="0.25">
      <c r="A103" s="25">
        <v>82</v>
      </c>
      <c r="B103" s="9" t="s">
        <v>273</v>
      </c>
      <c r="C103" s="26" t="s">
        <v>120</v>
      </c>
      <c r="D103" s="9" t="s">
        <v>27</v>
      </c>
      <c r="E103" s="9" t="s">
        <v>273</v>
      </c>
      <c r="F103" s="39" t="s">
        <v>209</v>
      </c>
      <c r="G103" s="33">
        <v>305501353</v>
      </c>
      <c r="H103" s="34">
        <v>952.87584300000003</v>
      </c>
    </row>
    <row r="104" spans="1:8" ht="181.5" x14ac:dyDescent="0.25">
      <c r="A104" s="25">
        <v>83</v>
      </c>
      <c r="B104" s="9" t="s">
        <v>273</v>
      </c>
      <c r="C104" s="26" t="s">
        <v>121</v>
      </c>
      <c r="D104" s="9" t="s">
        <v>27</v>
      </c>
      <c r="E104" s="9" t="s">
        <v>273</v>
      </c>
      <c r="F104" s="39" t="s">
        <v>209</v>
      </c>
      <c r="G104" s="33">
        <v>305501353</v>
      </c>
      <c r="H104" s="34">
        <v>1240.143597</v>
      </c>
    </row>
    <row r="105" spans="1:8" ht="16.5" x14ac:dyDescent="0.25">
      <c r="A105" s="48"/>
      <c r="B105" s="12"/>
      <c r="C105" s="48" t="s">
        <v>122</v>
      </c>
      <c r="D105" s="12"/>
      <c r="E105" s="12"/>
      <c r="F105" s="39"/>
      <c r="G105" s="41"/>
      <c r="H105" s="49">
        <f t="shared" ref="H105" si="11">+H106+H107+H108+H110</f>
        <v>53586.114242749994</v>
      </c>
    </row>
    <row r="106" spans="1:8" ht="86.25" x14ac:dyDescent="0.25">
      <c r="A106" s="34">
        <v>84</v>
      </c>
      <c r="B106" s="9" t="s">
        <v>273</v>
      </c>
      <c r="C106" s="46" t="s">
        <v>123</v>
      </c>
      <c r="D106" s="9" t="s">
        <v>27</v>
      </c>
      <c r="E106" s="9" t="s">
        <v>273</v>
      </c>
      <c r="F106" s="39" t="s">
        <v>210</v>
      </c>
      <c r="G106" s="33" t="s">
        <v>268</v>
      </c>
      <c r="H106" s="34">
        <v>7206.7196498000003</v>
      </c>
    </row>
    <row r="107" spans="1:8" ht="69" x14ac:dyDescent="0.25">
      <c r="A107" s="34">
        <v>85</v>
      </c>
      <c r="B107" s="9" t="s">
        <v>273</v>
      </c>
      <c r="C107" s="46" t="s">
        <v>124</v>
      </c>
      <c r="D107" s="9" t="s">
        <v>27</v>
      </c>
      <c r="E107" s="9" t="s">
        <v>273</v>
      </c>
      <c r="F107" s="39" t="s">
        <v>155</v>
      </c>
      <c r="G107" s="33" t="s">
        <v>221</v>
      </c>
      <c r="H107" s="35">
        <v>3448.5756523</v>
      </c>
    </row>
    <row r="108" spans="1:8" ht="69" x14ac:dyDescent="0.25">
      <c r="A108" s="34">
        <v>86</v>
      </c>
      <c r="B108" s="9" t="s">
        <v>273</v>
      </c>
      <c r="C108" s="46" t="s">
        <v>125</v>
      </c>
      <c r="D108" s="9" t="s">
        <v>27</v>
      </c>
      <c r="E108" s="9" t="s">
        <v>273</v>
      </c>
      <c r="F108" s="39" t="s">
        <v>211</v>
      </c>
      <c r="G108" s="33" t="s">
        <v>263</v>
      </c>
      <c r="H108" s="35">
        <v>3434.8462266500001</v>
      </c>
    </row>
    <row r="109" spans="1:8" ht="16.5" x14ac:dyDescent="0.25">
      <c r="A109" s="50"/>
      <c r="B109" s="12"/>
      <c r="C109" s="50"/>
      <c r="D109" s="12"/>
      <c r="E109" s="12"/>
      <c r="F109" s="39"/>
      <c r="G109" s="51"/>
      <c r="H109" s="52">
        <f t="shared" ref="H109" si="12">+H110</f>
        <v>39495.972713999996</v>
      </c>
    </row>
    <row r="110" spans="1:8" ht="99" x14ac:dyDescent="0.25">
      <c r="A110" s="53">
        <v>87</v>
      </c>
      <c r="B110" s="9" t="s">
        <v>274</v>
      </c>
      <c r="C110" s="46" t="s">
        <v>126</v>
      </c>
      <c r="D110" s="9" t="s">
        <v>27</v>
      </c>
      <c r="E110" s="9" t="s">
        <v>274</v>
      </c>
      <c r="F110" s="39" t="s">
        <v>28</v>
      </c>
      <c r="G110" s="54" t="s">
        <v>269</v>
      </c>
      <c r="H110" s="35">
        <v>39495.972713999996</v>
      </c>
    </row>
    <row r="111" spans="1:8" ht="33" x14ac:dyDescent="0.25">
      <c r="A111" s="17"/>
      <c r="B111" s="12"/>
      <c r="C111" s="17" t="s">
        <v>127</v>
      </c>
      <c r="D111" s="12"/>
      <c r="E111" s="12"/>
      <c r="F111" s="39"/>
      <c r="G111" s="41"/>
      <c r="H111" s="55">
        <f t="shared" ref="H111" si="13">+H113+H123+H125+H127</f>
        <v>112703.75396505001</v>
      </c>
    </row>
    <row r="112" spans="1:8" ht="16.5" x14ac:dyDescent="0.25">
      <c r="A112" s="56"/>
      <c r="B112" s="12"/>
      <c r="C112" s="56" t="s">
        <v>30</v>
      </c>
      <c r="D112" s="12"/>
      <c r="E112" s="12"/>
      <c r="F112" s="39"/>
      <c r="G112" s="33"/>
      <c r="H112" s="57">
        <f t="shared" ref="H112" si="14">+H113+H123</f>
        <v>71797.774193050005</v>
      </c>
    </row>
    <row r="113" spans="1:8" ht="16.5" x14ac:dyDescent="0.25">
      <c r="A113" s="58"/>
      <c r="B113" s="12"/>
      <c r="C113" s="58" t="s">
        <v>35</v>
      </c>
      <c r="D113" s="12"/>
      <c r="E113" s="12"/>
      <c r="F113" s="39"/>
      <c r="G113" s="33"/>
      <c r="H113" s="59">
        <f t="shared" ref="H113" si="15">+H114+H115+H116+H117+H118+H119+H120+H121+H122+H124</f>
        <v>71797.774193050005</v>
      </c>
    </row>
    <row r="114" spans="1:8" ht="82.5" x14ac:dyDescent="0.25">
      <c r="A114" s="34">
        <v>88</v>
      </c>
      <c r="B114" s="9" t="s">
        <v>273</v>
      </c>
      <c r="C114" s="36" t="s">
        <v>128</v>
      </c>
      <c r="D114" s="9" t="s">
        <v>27</v>
      </c>
      <c r="E114" s="9" t="s">
        <v>273</v>
      </c>
      <c r="F114" s="39" t="s">
        <v>198</v>
      </c>
      <c r="G114" s="33" t="s">
        <v>259</v>
      </c>
      <c r="H114" s="34">
        <v>18100</v>
      </c>
    </row>
    <row r="115" spans="1:8" ht="82.5" x14ac:dyDescent="0.25">
      <c r="A115" s="34">
        <v>89</v>
      </c>
      <c r="B115" s="9" t="s">
        <v>273</v>
      </c>
      <c r="C115" s="36" t="s">
        <v>129</v>
      </c>
      <c r="D115" s="9" t="s">
        <v>27</v>
      </c>
      <c r="E115" s="9" t="s">
        <v>273</v>
      </c>
      <c r="F115" s="39" t="s">
        <v>212</v>
      </c>
      <c r="G115" s="33" t="s">
        <v>233</v>
      </c>
      <c r="H115" s="34">
        <v>7240.146084</v>
      </c>
    </row>
    <row r="116" spans="1:8" ht="115.5" x14ac:dyDescent="0.25">
      <c r="A116" s="34">
        <v>90</v>
      </c>
      <c r="B116" s="9" t="s">
        <v>273</v>
      </c>
      <c r="C116" s="36" t="s">
        <v>130</v>
      </c>
      <c r="D116" s="9" t="s">
        <v>27</v>
      </c>
      <c r="E116" s="9" t="s">
        <v>273</v>
      </c>
      <c r="F116" s="39" t="s">
        <v>178</v>
      </c>
      <c r="G116" s="33" t="s">
        <v>240</v>
      </c>
      <c r="H116" s="34">
        <v>11563.353889</v>
      </c>
    </row>
    <row r="117" spans="1:8" ht="66" x14ac:dyDescent="0.25">
      <c r="A117" s="34">
        <v>91</v>
      </c>
      <c r="B117" s="9" t="s">
        <v>273</v>
      </c>
      <c r="C117" s="36" t="s">
        <v>131</v>
      </c>
      <c r="D117" s="9" t="s">
        <v>27</v>
      </c>
      <c r="E117" s="9" t="s">
        <v>273</v>
      </c>
      <c r="F117" s="39" t="s">
        <v>182</v>
      </c>
      <c r="G117" s="33" t="s">
        <v>243</v>
      </c>
      <c r="H117" s="34">
        <v>7860.8539165000002</v>
      </c>
    </row>
    <row r="118" spans="1:8" ht="99" x14ac:dyDescent="0.25">
      <c r="A118" s="34">
        <v>92</v>
      </c>
      <c r="B118" s="9" t="s">
        <v>273</v>
      </c>
      <c r="C118" s="36" t="s">
        <v>132</v>
      </c>
      <c r="D118" s="9" t="s">
        <v>27</v>
      </c>
      <c r="E118" s="9" t="s">
        <v>273</v>
      </c>
      <c r="F118" s="39" t="s">
        <v>195</v>
      </c>
      <c r="G118" s="33" t="s">
        <v>255</v>
      </c>
      <c r="H118" s="34">
        <v>3766.447658</v>
      </c>
    </row>
    <row r="119" spans="1:8" ht="99" x14ac:dyDescent="0.25">
      <c r="A119" s="34">
        <v>93</v>
      </c>
      <c r="B119" s="9" t="s">
        <v>273</v>
      </c>
      <c r="C119" s="36" t="s">
        <v>133</v>
      </c>
      <c r="D119" s="9" t="s">
        <v>27</v>
      </c>
      <c r="E119" s="9" t="s">
        <v>273</v>
      </c>
      <c r="F119" s="39" t="s">
        <v>185</v>
      </c>
      <c r="G119" s="33" t="s">
        <v>235</v>
      </c>
      <c r="H119" s="34">
        <v>6815.3948755499996</v>
      </c>
    </row>
    <row r="120" spans="1:8" ht="82.5" x14ac:dyDescent="0.25">
      <c r="A120" s="34">
        <v>94</v>
      </c>
      <c r="B120" s="9" t="s">
        <v>273</v>
      </c>
      <c r="C120" s="36" t="s">
        <v>134</v>
      </c>
      <c r="D120" s="9" t="s">
        <v>27</v>
      </c>
      <c r="E120" s="9" t="s">
        <v>273</v>
      </c>
      <c r="F120" s="39" t="s">
        <v>213</v>
      </c>
      <c r="G120" s="33" t="s">
        <v>270</v>
      </c>
      <c r="H120" s="35">
        <v>3505.1705480000001</v>
      </c>
    </row>
    <row r="121" spans="1:8" ht="115.5" x14ac:dyDescent="0.25">
      <c r="A121" s="34">
        <v>95</v>
      </c>
      <c r="B121" s="9" t="s">
        <v>273</v>
      </c>
      <c r="C121" s="36" t="s">
        <v>135</v>
      </c>
      <c r="D121" s="9" t="s">
        <v>27</v>
      </c>
      <c r="E121" s="9" t="s">
        <v>273</v>
      </c>
      <c r="F121" s="39" t="s">
        <v>214</v>
      </c>
      <c r="G121" s="33" t="s">
        <v>233</v>
      </c>
      <c r="H121" s="34">
        <v>8866.7385379999996</v>
      </c>
    </row>
    <row r="122" spans="1:8" ht="66" x14ac:dyDescent="0.25">
      <c r="A122" s="34">
        <v>96</v>
      </c>
      <c r="B122" s="9" t="s">
        <v>273</v>
      </c>
      <c r="C122" s="36" t="s">
        <v>136</v>
      </c>
      <c r="D122" s="9" t="s">
        <v>27</v>
      </c>
      <c r="E122" s="9" t="s">
        <v>273</v>
      </c>
      <c r="F122" s="39" t="s">
        <v>215</v>
      </c>
      <c r="G122" s="33" t="s">
        <v>224</v>
      </c>
      <c r="H122" s="34">
        <v>4079.6686840000002</v>
      </c>
    </row>
    <row r="123" spans="1:8" ht="16.5" x14ac:dyDescent="0.25">
      <c r="A123" s="58"/>
      <c r="B123" s="12"/>
      <c r="C123" s="58" t="s">
        <v>101</v>
      </c>
      <c r="D123" s="12"/>
      <c r="E123" s="12"/>
      <c r="F123" s="39"/>
      <c r="G123" s="33"/>
      <c r="H123" s="60">
        <f t="shared" ref="H123" si="16">+H124</f>
        <v>0</v>
      </c>
    </row>
    <row r="124" spans="1:8" ht="66" x14ac:dyDescent="0.25">
      <c r="A124" s="34">
        <v>97</v>
      </c>
      <c r="B124" s="9" t="s">
        <v>273</v>
      </c>
      <c r="C124" s="36" t="s">
        <v>137</v>
      </c>
      <c r="D124" s="9" t="s">
        <v>27</v>
      </c>
      <c r="E124" s="9" t="s">
        <v>273</v>
      </c>
      <c r="F124" s="39" t="s">
        <v>276</v>
      </c>
      <c r="G124" s="33"/>
      <c r="H124" s="34"/>
    </row>
    <row r="125" spans="1:8" ht="33" x14ac:dyDescent="0.25">
      <c r="A125" s="56"/>
      <c r="B125" s="12"/>
      <c r="C125" s="56" t="s">
        <v>138</v>
      </c>
      <c r="D125" s="12"/>
      <c r="E125" s="12"/>
      <c r="F125" s="39"/>
      <c r="G125" s="61"/>
      <c r="H125" s="62">
        <f t="shared" ref="H125" si="17">+H126</f>
        <v>20600</v>
      </c>
    </row>
    <row r="126" spans="1:8" ht="82.5" x14ac:dyDescent="0.25">
      <c r="A126" s="34">
        <v>98</v>
      </c>
      <c r="B126" s="9" t="s">
        <v>273</v>
      </c>
      <c r="C126" s="26" t="s">
        <v>139</v>
      </c>
      <c r="D126" s="9" t="s">
        <v>27</v>
      </c>
      <c r="E126" s="9" t="s">
        <v>273</v>
      </c>
      <c r="F126" s="39" t="s">
        <v>198</v>
      </c>
      <c r="G126" s="33" t="s">
        <v>259</v>
      </c>
      <c r="H126" s="34">
        <v>20600</v>
      </c>
    </row>
    <row r="127" spans="1:8" ht="16.5" x14ac:dyDescent="0.25">
      <c r="A127" s="56"/>
      <c r="B127" s="12"/>
      <c r="C127" s="56" t="s">
        <v>140</v>
      </c>
      <c r="D127" s="12"/>
      <c r="E127" s="12"/>
      <c r="F127" s="39"/>
      <c r="G127" s="61"/>
      <c r="H127" s="62">
        <f t="shared" ref="H127" si="18">+H128</f>
        <v>20305.979771999999</v>
      </c>
    </row>
    <row r="128" spans="1:8" ht="132" x14ac:dyDescent="0.25">
      <c r="A128" s="34">
        <v>99</v>
      </c>
      <c r="B128" s="9" t="s">
        <v>273</v>
      </c>
      <c r="C128" s="36" t="s">
        <v>141</v>
      </c>
      <c r="D128" s="9" t="s">
        <v>27</v>
      </c>
      <c r="E128" s="9" t="s">
        <v>273</v>
      </c>
      <c r="F128" s="39" t="s">
        <v>216</v>
      </c>
      <c r="G128" s="33" t="s">
        <v>271</v>
      </c>
      <c r="H128" s="34">
        <v>20305.979771999999</v>
      </c>
    </row>
    <row r="129" spans="1:8" ht="16.5" x14ac:dyDescent="0.25">
      <c r="A129" s="17"/>
      <c r="B129" s="12"/>
      <c r="C129" s="17" t="s">
        <v>142</v>
      </c>
      <c r="D129" s="12"/>
      <c r="E129" s="12"/>
      <c r="F129" s="39"/>
      <c r="G129" s="41"/>
      <c r="H129" s="49">
        <f t="shared" ref="H129" si="19">+H130+H131+H132+H133</f>
        <v>23349.563748299999</v>
      </c>
    </row>
    <row r="130" spans="1:8" ht="34.5" customHeight="1" x14ac:dyDescent="0.25">
      <c r="A130" s="34">
        <v>100</v>
      </c>
      <c r="B130" s="9" t="s">
        <v>273</v>
      </c>
      <c r="C130" s="36" t="s">
        <v>143</v>
      </c>
      <c r="D130" s="12" t="s">
        <v>275</v>
      </c>
      <c r="E130" s="9" t="s">
        <v>273</v>
      </c>
      <c r="F130" s="39" t="s">
        <v>277</v>
      </c>
      <c r="G130" s="33" t="s">
        <v>278</v>
      </c>
      <c r="H130" s="35">
        <v>7639.6449999999995</v>
      </c>
    </row>
    <row r="131" spans="1:8" ht="99" x14ac:dyDescent="0.25">
      <c r="A131" s="34">
        <v>101</v>
      </c>
      <c r="B131" s="9" t="s">
        <v>273</v>
      </c>
      <c r="C131" s="36" t="s">
        <v>144</v>
      </c>
      <c r="D131" s="12" t="s">
        <v>275</v>
      </c>
      <c r="E131" s="9" t="s">
        <v>273</v>
      </c>
      <c r="F131" s="39" t="s">
        <v>28</v>
      </c>
      <c r="G131" s="54" t="s">
        <v>269</v>
      </c>
      <c r="H131" s="35">
        <v>5562.8606629999995</v>
      </c>
    </row>
    <row r="132" spans="1:8" ht="47.25" customHeight="1" x14ac:dyDescent="0.25">
      <c r="A132" s="34">
        <v>102</v>
      </c>
      <c r="B132" s="9" t="s">
        <v>273</v>
      </c>
      <c r="C132" s="36" t="s">
        <v>145</v>
      </c>
      <c r="D132" s="12" t="s">
        <v>275</v>
      </c>
      <c r="E132" s="9" t="s">
        <v>273</v>
      </c>
      <c r="F132" s="39" t="s">
        <v>185</v>
      </c>
      <c r="G132" s="33" t="s">
        <v>235</v>
      </c>
      <c r="H132" s="35">
        <v>5152.8450727500003</v>
      </c>
    </row>
    <row r="133" spans="1:8" ht="72" customHeight="1" x14ac:dyDescent="0.25">
      <c r="A133" s="34">
        <v>103</v>
      </c>
      <c r="B133" s="9" t="s">
        <v>273</v>
      </c>
      <c r="C133" s="36" t="s">
        <v>146</v>
      </c>
      <c r="D133" s="12" t="s">
        <v>275</v>
      </c>
      <c r="E133" s="9" t="s">
        <v>273</v>
      </c>
      <c r="F133" s="39" t="s">
        <v>217</v>
      </c>
      <c r="G133" s="33" t="s">
        <v>272</v>
      </c>
      <c r="H133" s="34">
        <v>4994.2130125499998</v>
      </c>
    </row>
    <row r="134" spans="1:8" ht="33" x14ac:dyDescent="0.25">
      <c r="A134" s="17"/>
      <c r="B134" s="12"/>
      <c r="C134" s="17" t="s">
        <v>147</v>
      </c>
      <c r="D134" s="12"/>
      <c r="E134" s="12"/>
      <c r="F134" s="39"/>
      <c r="G134" s="41"/>
      <c r="H134" s="49">
        <f t="shared" ref="H134" si="20">+H135</f>
        <v>0</v>
      </c>
    </row>
    <row r="135" spans="1:8" ht="66" x14ac:dyDescent="0.25">
      <c r="A135" s="34">
        <v>104</v>
      </c>
      <c r="B135" s="9" t="s">
        <v>273</v>
      </c>
      <c r="C135" s="36" t="s">
        <v>148</v>
      </c>
      <c r="D135" s="12" t="s">
        <v>275</v>
      </c>
      <c r="E135" s="9" t="s">
        <v>273</v>
      </c>
      <c r="F135" s="39" t="s">
        <v>276</v>
      </c>
      <c r="G135" s="33"/>
      <c r="H135" s="34"/>
    </row>
    <row r="136" spans="1:8" ht="16.5" x14ac:dyDescent="0.25">
      <c r="A136" s="17"/>
      <c r="B136" s="12"/>
      <c r="C136" s="17" t="s">
        <v>149</v>
      </c>
      <c r="D136" s="12"/>
      <c r="E136" s="12"/>
      <c r="F136" s="39"/>
      <c r="G136" s="41"/>
      <c r="H136" s="49">
        <f t="shared" ref="H136" si="21">+H137+H138</f>
        <v>4775.2315170000002</v>
      </c>
    </row>
    <row r="137" spans="1:8" ht="49.5" x14ac:dyDescent="0.25">
      <c r="A137" s="34">
        <v>105</v>
      </c>
      <c r="B137" s="9" t="s">
        <v>273</v>
      </c>
      <c r="C137" s="36" t="s">
        <v>150</v>
      </c>
      <c r="D137" s="12" t="s">
        <v>275</v>
      </c>
      <c r="E137" s="9" t="s">
        <v>273</v>
      </c>
      <c r="F137" s="39" t="s">
        <v>276</v>
      </c>
      <c r="G137" s="33"/>
      <c r="H137" s="34"/>
    </row>
    <row r="138" spans="1:8" ht="132" x14ac:dyDescent="0.25">
      <c r="A138" s="34">
        <v>106</v>
      </c>
      <c r="B138" s="9" t="s">
        <v>273</v>
      </c>
      <c r="C138" s="36" t="s">
        <v>151</v>
      </c>
      <c r="D138" s="12" t="s">
        <v>275</v>
      </c>
      <c r="E138" s="9" t="s">
        <v>273</v>
      </c>
      <c r="F138" s="39" t="s">
        <v>276</v>
      </c>
      <c r="G138" s="33"/>
      <c r="H138" s="63">
        <v>4775.2315170000002</v>
      </c>
    </row>
  </sheetData>
  <mergeCells count="10">
    <mergeCell ref="A3:H3"/>
    <mergeCell ref="A2:H2"/>
    <mergeCell ref="A1:H1"/>
    <mergeCell ref="A4:H4"/>
    <mergeCell ref="A5:A6"/>
    <mergeCell ref="B5:B6"/>
    <mergeCell ref="C5:C6"/>
    <mergeCell ref="D5:D6"/>
    <mergeCell ref="E5:E6"/>
    <mergeCell ref="F5:G5"/>
  </mergeCells>
  <conditionalFormatting sqref="C84 C9:C31">
    <cfRule type="cellIs" dxfId="23" priority="19" stopIfTrue="1" operator="equal">
      <formula>0</formula>
    </cfRule>
  </conditionalFormatting>
  <conditionalFormatting sqref="C51">
    <cfRule type="cellIs" dxfId="22" priority="24" stopIfTrue="1" operator="equal">
      <formula>0</formula>
    </cfRule>
  </conditionalFormatting>
  <conditionalFormatting sqref="C54">
    <cfRule type="cellIs" dxfId="21" priority="23" stopIfTrue="1" operator="equal">
      <formula>0</formula>
    </cfRule>
  </conditionalFormatting>
  <conditionalFormatting sqref="C63">
    <cfRule type="cellIs" dxfId="20" priority="22" stopIfTrue="1" operator="equal">
      <formula>0</formula>
    </cfRule>
  </conditionalFormatting>
  <conditionalFormatting sqref="C69">
    <cfRule type="cellIs" dxfId="19" priority="21" stopIfTrue="1" operator="equal">
      <formula>0</formula>
    </cfRule>
  </conditionalFormatting>
  <conditionalFormatting sqref="C71">
    <cfRule type="cellIs" dxfId="18" priority="20" stopIfTrue="1" operator="equal">
      <formula>0</formula>
    </cfRule>
  </conditionalFormatting>
  <conditionalFormatting sqref="C39">
    <cfRule type="cellIs" dxfId="17" priority="18" stopIfTrue="1" operator="equal">
      <formula>0</formula>
    </cfRule>
  </conditionalFormatting>
  <conditionalFormatting sqref="C40">
    <cfRule type="cellIs" dxfId="16" priority="17" stopIfTrue="1" operator="equal">
      <formula>0</formula>
    </cfRule>
  </conditionalFormatting>
  <conditionalFormatting sqref="C87">
    <cfRule type="cellIs" dxfId="15" priority="16" stopIfTrue="1" operator="equal">
      <formula>0</formula>
    </cfRule>
  </conditionalFormatting>
  <conditionalFormatting sqref="C114:C117">
    <cfRule type="cellIs" dxfId="14" priority="14" stopIfTrue="1" operator="equal">
      <formula>0</formula>
    </cfRule>
  </conditionalFormatting>
  <conditionalFormatting sqref="C123">
    <cfRule type="cellIs" dxfId="13" priority="15" stopIfTrue="1" operator="equal">
      <formula>0</formula>
    </cfRule>
  </conditionalFormatting>
  <conditionalFormatting sqref="C44">
    <cfRule type="cellIs" dxfId="12" priority="13" stopIfTrue="1" operator="equal">
      <formula>0</formula>
    </cfRule>
  </conditionalFormatting>
  <conditionalFormatting sqref="C113">
    <cfRule type="cellIs" dxfId="11" priority="12" stopIfTrue="1" operator="equal">
      <formula>0</formula>
    </cfRule>
  </conditionalFormatting>
  <conditionalFormatting sqref="C109">
    <cfRule type="cellIs" dxfId="10" priority="11" stopIfTrue="1" operator="equal">
      <formula>0</formula>
    </cfRule>
  </conditionalFormatting>
  <conditionalFormatting sqref="H87">
    <cfRule type="cellIs" dxfId="9" priority="10" stopIfTrue="1" operator="equal">
      <formula>0</formula>
    </cfRule>
  </conditionalFormatting>
  <conditionalFormatting sqref="H123">
    <cfRule type="cellIs" dxfId="8" priority="9" stopIfTrue="1" operator="equal">
      <formula>0</formula>
    </cfRule>
  </conditionalFormatting>
  <conditionalFormatting sqref="H44">
    <cfRule type="cellIs" dxfId="7" priority="8" stopIfTrue="1" operator="equal">
      <formula>0</formula>
    </cfRule>
  </conditionalFormatting>
  <conditionalFormatting sqref="H113">
    <cfRule type="cellIs" dxfId="6" priority="7" stopIfTrue="1" operator="equal">
      <formula>0</formula>
    </cfRule>
  </conditionalFormatting>
  <conditionalFormatting sqref="H109">
    <cfRule type="cellIs" dxfId="5" priority="6" stopIfTrue="1" operator="equal">
      <formula>0</formula>
    </cfRule>
  </conditionalFormatting>
  <conditionalFormatting sqref="A87">
    <cfRule type="cellIs" dxfId="4" priority="5" stopIfTrue="1" operator="equal">
      <formula>0</formula>
    </cfRule>
  </conditionalFormatting>
  <conditionalFormatting sqref="A123">
    <cfRule type="cellIs" dxfId="3" priority="4" stopIfTrue="1" operator="equal">
      <formula>0</formula>
    </cfRule>
  </conditionalFormatting>
  <conditionalFormatting sqref="A44">
    <cfRule type="cellIs" dxfId="2" priority="3" stopIfTrue="1" operator="equal">
      <formula>0</formula>
    </cfRule>
  </conditionalFormatting>
  <conditionalFormatting sqref="A113">
    <cfRule type="cellIs" dxfId="1" priority="2" stopIfTrue="1" operator="equal">
      <formula>0</formula>
    </cfRule>
  </conditionalFormatting>
  <conditionalFormatting sqref="A109">
    <cfRule type="cellIs" dxfId="0" priority="1" stopIfTrue="1" operator="equal">
      <formula>0</formula>
    </cfRule>
  </conditionalFormatting>
  <hyperlinks>
    <hyperlink ref="D5" r:id="rId1" display="javascript:scrollText(5421891)" xr:uid="{00000000-0004-0000-0100-000000000000}"/>
  </hyperlinks>
  <printOptions horizontalCentered="1"/>
  <pageMargins left="0" right="0" top="0" bottom="0" header="0" footer="0"/>
  <pageSetup paperSize="9" scale="61"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C3:M11"/>
  <sheetViews>
    <sheetView workbookViewId="0">
      <selection activeCell="H6" sqref="H6"/>
    </sheetView>
  </sheetViews>
  <sheetFormatPr defaultRowHeight="15" x14ac:dyDescent="0.25"/>
  <cols>
    <col min="4" max="4" width="27" customWidth="1"/>
    <col min="6" max="6" width="8.28515625" customWidth="1"/>
    <col min="7" max="7" width="27.140625" customWidth="1"/>
    <col min="9" max="9" width="8.28515625" customWidth="1"/>
    <col min="10" max="10" width="27.140625" customWidth="1"/>
    <col min="12" max="12" width="8.28515625" customWidth="1"/>
    <col min="13" max="13" width="27.140625" customWidth="1"/>
  </cols>
  <sheetData>
    <row r="3" spans="3:13" x14ac:dyDescent="0.25">
      <c r="C3" s="74" t="s">
        <v>23</v>
      </c>
      <c r="D3" s="74"/>
      <c r="F3" s="74" t="s">
        <v>24</v>
      </c>
      <c r="G3" s="74"/>
      <c r="I3" s="74" t="s">
        <v>25</v>
      </c>
      <c r="J3" s="74"/>
      <c r="L3" s="74" t="s">
        <v>26</v>
      </c>
      <c r="M3" s="74"/>
    </row>
    <row r="4" spans="3:13" x14ac:dyDescent="0.25">
      <c r="C4" s="1" t="s">
        <v>12</v>
      </c>
      <c r="D4" s="1" t="s">
        <v>13</v>
      </c>
      <c r="F4" s="1" t="s">
        <v>12</v>
      </c>
      <c r="G4" s="1" t="s">
        <v>13</v>
      </c>
      <c r="I4" s="1" t="s">
        <v>12</v>
      </c>
      <c r="J4" s="1" t="s">
        <v>13</v>
      </c>
      <c r="L4" s="1" t="s">
        <v>12</v>
      </c>
      <c r="M4" s="1" t="s">
        <v>13</v>
      </c>
    </row>
    <row r="5" spans="3:13" x14ac:dyDescent="0.25">
      <c r="C5" s="2" t="s">
        <v>14</v>
      </c>
      <c r="D5" s="3" t="s">
        <v>22</v>
      </c>
      <c r="F5" s="2" t="s">
        <v>14</v>
      </c>
      <c r="G5" s="3" t="s">
        <v>22</v>
      </c>
      <c r="I5" s="2" t="s">
        <v>14</v>
      </c>
      <c r="J5" s="5"/>
      <c r="L5" s="2" t="s">
        <v>14</v>
      </c>
      <c r="M5" s="5"/>
    </row>
    <row r="6" spans="3:13" x14ac:dyDescent="0.25">
      <c r="C6" s="2" t="s">
        <v>15</v>
      </c>
      <c r="D6" s="3" t="s">
        <v>22</v>
      </c>
      <c r="F6" s="2" t="s">
        <v>15</v>
      </c>
      <c r="G6" s="3" t="s">
        <v>22</v>
      </c>
      <c r="I6" s="2" t="s">
        <v>15</v>
      </c>
      <c r="J6" s="5"/>
      <c r="L6" s="2" t="s">
        <v>15</v>
      </c>
      <c r="M6" s="5"/>
    </row>
    <row r="7" spans="3:13" x14ac:dyDescent="0.25">
      <c r="C7" s="2" t="s">
        <v>16</v>
      </c>
      <c r="D7" s="3" t="s">
        <v>22</v>
      </c>
      <c r="F7" s="2" t="s">
        <v>16</v>
      </c>
      <c r="G7" s="3" t="s">
        <v>22</v>
      </c>
      <c r="I7" s="2" t="s">
        <v>16</v>
      </c>
      <c r="J7" s="5"/>
      <c r="L7" s="2" t="s">
        <v>16</v>
      </c>
      <c r="M7" s="5"/>
    </row>
    <row r="8" spans="3:13" ht="30" x14ac:dyDescent="0.25">
      <c r="C8" s="2" t="s">
        <v>17</v>
      </c>
      <c r="D8" s="4" t="s">
        <v>21</v>
      </c>
      <c r="F8" s="2" t="s">
        <v>17</v>
      </c>
      <c r="G8" s="3" t="s">
        <v>22</v>
      </c>
      <c r="I8" s="2" t="s">
        <v>17</v>
      </c>
      <c r="J8" s="6"/>
      <c r="L8" s="2" t="s">
        <v>17</v>
      </c>
      <c r="M8" s="6"/>
    </row>
    <row r="9" spans="3:13" x14ac:dyDescent="0.25">
      <c r="C9" s="2" t="s">
        <v>18</v>
      </c>
      <c r="D9" s="3" t="s">
        <v>22</v>
      </c>
      <c r="F9" s="2" t="s">
        <v>18</v>
      </c>
      <c r="G9" s="3" t="s">
        <v>22</v>
      </c>
      <c r="I9" s="2" t="s">
        <v>18</v>
      </c>
      <c r="J9" s="5"/>
      <c r="L9" s="2" t="s">
        <v>18</v>
      </c>
      <c r="M9" s="5"/>
    </row>
    <row r="10" spans="3:13" x14ac:dyDescent="0.25">
      <c r="C10" s="2" t="s">
        <v>19</v>
      </c>
      <c r="D10" s="3" t="s">
        <v>22</v>
      </c>
      <c r="F10" s="2" t="s">
        <v>19</v>
      </c>
      <c r="G10" s="3" t="s">
        <v>22</v>
      </c>
      <c r="I10" s="2" t="s">
        <v>19</v>
      </c>
      <c r="J10" s="5"/>
      <c r="L10" s="2" t="s">
        <v>19</v>
      </c>
      <c r="M10" s="5"/>
    </row>
    <row r="11" spans="3:13" x14ac:dyDescent="0.25">
      <c r="C11" s="2" t="s">
        <v>20</v>
      </c>
      <c r="D11" s="3" t="s">
        <v>22</v>
      </c>
      <c r="F11" s="2" t="s">
        <v>20</v>
      </c>
      <c r="G11" s="3" t="s">
        <v>22</v>
      </c>
      <c r="I11" s="2" t="s">
        <v>20</v>
      </c>
      <c r="J11" s="5"/>
      <c r="L11" s="2" t="s">
        <v>20</v>
      </c>
      <c r="M11" s="5"/>
    </row>
  </sheetData>
  <mergeCells count="4">
    <mergeCell ref="C3:D3"/>
    <mergeCell ref="F3:G3"/>
    <mergeCell ref="I3:J3"/>
    <mergeCell ref="L3:M3"/>
  </mergeCell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6-ilova тендер</vt:lpstr>
      <vt:lpstr>свод</vt:lpstr>
      <vt:lpstr>'6-ilova тендер'!Область_печати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 Developer</dc:creator>
  <cp:lastModifiedBy>User</cp:lastModifiedBy>
  <cp:lastPrinted>2022-07-25T15:20:08Z</cp:lastPrinted>
  <dcterms:created xsi:type="dcterms:W3CDTF">2015-06-05T18:17:20Z</dcterms:created>
  <dcterms:modified xsi:type="dcterms:W3CDTF">2026-06-09T06:40:53Z</dcterms:modified>
</cp:coreProperties>
</file>