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howInkAnnotation="0"/>
  <xr:revisionPtr revIDLastSave="0" documentId="8_{ED7C7E96-BB3C-4100-91C5-186E70DEB427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Вазирга " sheetId="10" r:id="rId1"/>
    <sheet name="Лист2" sheetId="12" state="hidden" r:id="rId2"/>
    <sheet name="Лист1" sheetId="11" state="hidden" r:id="rId3"/>
  </sheets>
  <definedNames>
    <definedName name="_xlnm._FilterDatabase" localSheetId="0" hidden="1">'Вазирга '!$B$7:$AC$7</definedName>
    <definedName name="_xlnm.Print_Area" localSheetId="0">'Вазирга '!$B$1:$AC$34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0" l="1"/>
  <c r="E9" i="10"/>
  <c r="E10" i="10"/>
  <c r="F10" i="10"/>
  <c r="E11" i="10"/>
  <c r="F11" i="10"/>
  <c r="E12" i="10"/>
  <c r="F12" i="10"/>
  <c r="E13" i="10"/>
  <c r="F13" i="10"/>
  <c r="E14" i="10"/>
  <c r="F14" i="10"/>
  <c r="E15" i="10"/>
  <c r="F15" i="10"/>
  <c r="E16" i="10"/>
  <c r="F16" i="10"/>
  <c r="E17" i="10"/>
  <c r="F17" i="10"/>
  <c r="E18" i="10"/>
  <c r="F18" i="10"/>
  <c r="E19" i="10"/>
  <c r="F19" i="10"/>
  <c r="E20" i="10"/>
  <c r="F20" i="10"/>
  <c r="E21" i="10"/>
  <c r="F21" i="10"/>
  <c r="E22" i="10"/>
  <c r="F22" i="10"/>
  <c r="E23" i="10"/>
  <c r="F23" i="10"/>
  <c r="E24" i="10"/>
  <c r="F24" i="10"/>
  <c r="E25" i="10"/>
  <c r="F25" i="10"/>
  <c r="E26" i="10"/>
  <c r="F26" i="10"/>
  <c r="E27" i="10"/>
  <c r="F27" i="10"/>
  <c r="E28" i="10"/>
  <c r="F28" i="10"/>
  <c r="E29" i="10"/>
  <c r="F29" i="10"/>
  <c r="E30" i="10"/>
  <c r="F30" i="10"/>
  <c r="E31" i="10"/>
  <c r="F31" i="10"/>
  <c r="E32" i="10"/>
  <c r="F32" i="10"/>
  <c r="E33" i="10"/>
  <c r="F33" i="10"/>
  <c r="F8" i="10" l="1"/>
  <c r="E8" i="10"/>
  <c r="D9" i="10"/>
  <c r="AC9" i="10"/>
  <c r="I13" i="10" l="1"/>
  <c r="H13" i="10"/>
  <c r="S10" i="10"/>
  <c r="I30" i="10"/>
  <c r="I25" i="10"/>
  <c r="Q20" i="10"/>
  <c r="K17" i="10"/>
  <c r="S30" i="10"/>
  <c r="S29" i="10"/>
  <c r="S23" i="10"/>
  <c r="S18" i="10"/>
  <c r="S17" i="10"/>
  <c r="I10" i="10"/>
  <c r="H16" i="10"/>
  <c r="H32" i="10"/>
  <c r="S12" i="10"/>
  <c r="S28" i="10"/>
  <c r="Q33" i="10"/>
  <c r="H15" i="10"/>
  <c r="Q28" i="10"/>
  <c r="Q24" i="10"/>
  <c r="K20" i="10"/>
  <c r="K31" i="10"/>
  <c r="I22" i="10"/>
  <c r="H24" i="10"/>
  <c r="Q32" i="10"/>
  <c r="H23" i="10"/>
  <c r="K23" i="10"/>
  <c r="K33" i="10"/>
  <c r="I26" i="10"/>
  <c r="H12" i="10"/>
  <c r="H28" i="10"/>
  <c r="Q25" i="10"/>
  <c r="H17" i="10"/>
  <c r="H33" i="10"/>
  <c r="S14" i="10"/>
  <c r="K13" i="10"/>
  <c r="H25" i="10"/>
  <c r="K21" i="10"/>
  <c r="K32" i="10"/>
  <c r="H26" i="10"/>
  <c r="I24" i="10"/>
  <c r="Q19" i="10"/>
  <c r="Q13" i="10"/>
  <c r="I23" i="10"/>
  <c r="H11" i="10"/>
  <c r="I14" i="10"/>
  <c r="H31" i="10"/>
  <c r="H27" i="10"/>
  <c r="S24" i="10"/>
  <c r="Q21" i="10"/>
  <c r="S20" i="10"/>
  <c r="S33" i="10"/>
  <c r="S11" i="10"/>
  <c r="H21" i="10"/>
  <c r="Q12" i="10"/>
  <c r="S15" i="10"/>
  <c r="Q30" i="10"/>
  <c r="Q16" i="10"/>
  <c r="Q17" i="10"/>
  <c r="Q11" i="10"/>
  <c r="S13" i="10"/>
  <c r="S19" i="10"/>
  <c r="K24" i="10"/>
  <c r="H30" i="10"/>
  <c r="I12" i="10"/>
  <c r="I28" i="10"/>
  <c r="Q15" i="10"/>
  <c r="K25" i="10"/>
  <c r="S16" i="10"/>
  <c r="S27" i="10"/>
  <c r="S22" i="10"/>
  <c r="Q10" i="10"/>
  <c r="S21" i="10"/>
  <c r="H29" i="10"/>
  <c r="I27" i="10"/>
  <c r="K27" i="10"/>
  <c r="H18" i="10"/>
  <c r="I17" i="10"/>
  <c r="I33" i="10"/>
  <c r="I16" i="10"/>
  <c r="I32" i="10"/>
  <c r="S31" i="10"/>
  <c r="Q23" i="10"/>
  <c r="S26" i="10"/>
  <c r="Q14" i="10"/>
  <c r="S25" i="10"/>
  <c r="H20" i="10"/>
  <c r="I18" i="10"/>
  <c r="Q27" i="10"/>
  <c r="Q18" i="10"/>
  <c r="K29" i="10"/>
  <c r="I21" i="10"/>
  <c r="Q29" i="10"/>
  <c r="Q31" i="10"/>
  <c r="Q22" i="10"/>
  <c r="S32" i="10"/>
  <c r="Q26" i="10"/>
  <c r="G25" i="10"/>
  <c r="G29" i="10"/>
  <c r="K18" i="10"/>
  <c r="H14" i="10"/>
  <c r="I29" i="10"/>
  <c r="G32" i="10"/>
  <c r="K16" i="10"/>
  <c r="G33" i="10"/>
  <c r="I15" i="10"/>
  <c r="K19" i="10"/>
  <c r="K11" i="10"/>
  <c r="G10" i="10"/>
  <c r="K22" i="10"/>
  <c r="K15" i="10"/>
  <c r="G28" i="10"/>
  <c r="K28" i="10"/>
  <c r="I31" i="10"/>
  <c r="G14" i="10"/>
  <c r="G19" i="10"/>
  <c r="K26" i="10"/>
  <c r="G11" i="10"/>
  <c r="G12" i="10"/>
  <c r="H19" i="10"/>
  <c r="G13" i="10"/>
  <c r="G27" i="10"/>
  <c r="H22" i="10"/>
  <c r="G18" i="10"/>
  <c r="G23" i="10"/>
  <c r="H10" i="10"/>
  <c r="G15" i="10"/>
  <c r="I20" i="10"/>
  <c r="G16" i="10"/>
  <c r="K12" i="10"/>
  <c r="I19" i="10"/>
  <c r="G17" i="10"/>
  <c r="K30" i="10"/>
  <c r="G22" i="10"/>
  <c r="I11" i="10"/>
  <c r="G31" i="10"/>
  <c r="G20" i="10"/>
  <c r="K10" i="10"/>
  <c r="G30" i="10"/>
  <c r="G21" i="10"/>
  <c r="G26" i="10"/>
  <c r="K14" i="10"/>
  <c r="G24" i="10"/>
  <c r="J13" i="10" l="1"/>
  <c r="J16" i="10"/>
  <c r="J24" i="10"/>
  <c r="J28" i="10"/>
  <c r="J12" i="10"/>
  <c r="J32" i="10"/>
  <c r="J25" i="10"/>
  <c r="J26" i="10"/>
  <c r="J15" i="10"/>
  <c r="J23" i="10"/>
  <c r="J18" i="10"/>
  <c r="J30" i="10"/>
  <c r="J29" i="10"/>
  <c r="J33" i="10"/>
  <c r="J17" i="10"/>
  <c r="J21" i="10"/>
  <c r="J20" i="10"/>
  <c r="J27" i="10"/>
  <c r="J31" i="10"/>
  <c r="J19" i="10"/>
  <c r="J14" i="10"/>
  <c r="J22" i="10"/>
  <c r="J11" i="10"/>
  <c r="J10" i="10"/>
  <c r="AB9" i="10"/>
  <c r="W9" i="10"/>
  <c r="X9" i="10"/>
  <c r="Z9" i="10"/>
  <c r="M14" i="10" l="1"/>
  <c r="M10" i="10"/>
  <c r="M13" i="10"/>
  <c r="M12" i="10"/>
  <c r="M15" i="10"/>
  <c r="M11" i="10"/>
  <c r="M29" i="10"/>
  <c r="M25" i="10"/>
  <c r="M21" i="10"/>
  <c r="M17" i="10"/>
  <c r="M32" i="10"/>
  <c r="M28" i="10"/>
  <c r="M24" i="10"/>
  <c r="M20" i="10"/>
  <c r="M16" i="10"/>
  <c r="M33" i="10"/>
  <c r="M31" i="10"/>
  <c r="M27" i="10"/>
  <c r="M23" i="10"/>
  <c r="M19" i="10"/>
  <c r="M30" i="10"/>
  <c r="M26" i="10"/>
  <c r="M22" i="10"/>
  <c r="M18" i="10"/>
  <c r="U22" i="10" l="1"/>
  <c r="O26" i="10"/>
  <c r="U30" i="10"/>
  <c r="U26" i="10"/>
  <c r="U10" i="10"/>
  <c r="T14" i="10"/>
  <c r="U18" i="10"/>
  <c r="P26" i="10"/>
  <c r="U32" i="10"/>
  <c r="T13" i="10"/>
  <c r="T31" i="10"/>
  <c r="P29" i="10"/>
  <c r="U29" i="10"/>
  <c r="U27" i="10"/>
  <c r="U21" i="10"/>
  <c r="U19" i="10"/>
  <c r="O16" i="10"/>
  <c r="U14" i="10"/>
  <c r="T22" i="10"/>
  <c r="T15" i="10"/>
  <c r="O20" i="10"/>
  <c r="O19" i="10"/>
  <c r="T30" i="10"/>
  <c r="U20" i="10"/>
  <c r="O22" i="10"/>
  <c r="P28" i="10"/>
  <c r="U11" i="10"/>
  <c r="P30" i="10"/>
  <c r="O11" i="10"/>
  <c r="U17" i="10"/>
  <c r="U15" i="10"/>
  <c r="T26" i="10"/>
  <c r="O33" i="10"/>
  <c r="T27" i="10"/>
  <c r="U28" i="10"/>
  <c r="P16" i="10"/>
  <c r="T11" i="10"/>
  <c r="U25" i="10"/>
  <c r="U23" i="10"/>
  <c r="O14" i="10"/>
  <c r="T28" i="10"/>
  <c r="U33" i="10"/>
  <c r="T29" i="10"/>
  <c r="P32" i="10"/>
  <c r="O18" i="10"/>
  <c r="Q9" i="10"/>
  <c r="O17" i="10"/>
  <c r="T16" i="10"/>
  <c r="U12" i="10"/>
  <c r="T25" i="10"/>
  <c r="T19" i="10"/>
  <c r="O21" i="10"/>
  <c r="O13" i="10"/>
  <c r="T33" i="10"/>
  <c r="P12" i="10"/>
  <c r="P15" i="10"/>
  <c r="P11" i="10"/>
  <c r="P21" i="10"/>
  <c r="O29" i="10"/>
  <c r="P20" i="10"/>
  <c r="O27" i="10"/>
  <c r="T10" i="10"/>
  <c r="T32" i="10"/>
  <c r="P14" i="10"/>
  <c r="P22" i="10"/>
  <c r="P33" i="10"/>
  <c r="O15" i="10"/>
  <c r="O32" i="10"/>
  <c r="L32" i="10"/>
  <c r="N32" i="10" s="1"/>
  <c r="L15" i="10"/>
  <c r="N15" i="10" s="1"/>
  <c r="O24" i="10"/>
  <c r="O23" i="10"/>
  <c r="T17" i="10"/>
  <c r="U31" i="10"/>
  <c r="L19" i="10"/>
  <c r="N19" i="10" s="1"/>
  <c r="P24" i="10"/>
  <c r="L17" i="10"/>
  <c r="N17" i="10" s="1"/>
  <c r="L16" i="10"/>
  <c r="N16" i="10" s="1"/>
  <c r="P23" i="10"/>
  <c r="O31" i="10"/>
  <c r="O12" i="10"/>
  <c r="T20" i="10"/>
  <c r="T21" i="10"/>
  <c r="L25" i="10"/>
  <c r="N25" i="10" s="1"/>
  <c r="P27" i="10"/>
  <c r="L24" i="10"/>
  <c r="N24" i="10" s="1"/>
  <c r="P31" i="10"/>
  <c r="U13" i="10"/>
  <c r="T23" i="10"/>
  <c r="L12" i="10"/>
  <c r="N12" i="10" s="1"/>
  <c r="L30" i="10"/>
  <c r="N30" i="10" s="1"/>
  <c r="P18" i="10"/>
  <c r="O28" i="10"/>
  <c r="O25" i="10"/>
  <c r="L33" i="10"/>
  <c r="N33" i="10" s="1"/>
  <c r="P19" i="10"/>
  <c r="L28" i="10"/>
  <c r="N28" i="10" s="1"/>
  <c r="P17" i="10"/>
  <c r="T18" i="10"/>
  <c r="U16" i="10"/>
  <c r="L23" i="10"/>
  <c r="N23" i="10" s="1"/>
  <c r="P10" i="10"/>
  <c r="L11" i="10"/>
  <c r="N11" i="10" s="1"/>
  <c r="L29" i="10"/>
  <c r="N29" i="10" s="1"/>
  <c r="L27" i="10"/>
  <c r="N27" i="10" s="1"/>
  <c r="L20" i="10"/>
  <c r="N20" i="10" s="1"/>
  <c r="L18" i="10"/>
  <c r="N18" i="10" s="1"/>
  <c r="P25" i="10"/>
  <c r="L10" i="10"/>
  <c r="N10" i="10" s="1"/>
  <c r="L13" i="10"/>
  <c r="N13" i="10" s="1"/>
  <c r="P13" i="10"/>
  <c r="L21" i="10"/>
  <c r="N21" i="10" s="1"/>
  <c r="O30" i="10"/>
  <c r="L26" i="10"/>
  <c r="N26" i="10" s="1"/>
  <c r="O10" i="10"/>
  <c r="T24" i="10"/>
  <c r="T12" i="10"/>
  <c r="U24" i="10"/>
  <c r="L14" i="10"/>
  <c r="N14" i="10" s="1"/>
  <c r="L22" i="10"/>
  <c r="N22" i="10" s="1"/>
  <c r="L31" i="10"/>
  <c r="N31" i="10" s="1"/>
  <c r="T9" i="10"/>
  <c r="U9" i="10"/>
  <c r="S9" i="10"/>
  <c r="O9" i="10"/>
  <c r="H9" i="10"/>
  <c r="V18" i="10" l="1"/>
  <c r="V14" i="10"/>
  <c r="V30" i="10"/>
  <c r="V26" i="10"/>
  <c r="R26" i="10"/>
  <c r="V22" i="10"/>
  <c r="V10" i="10"/>
  <c r="V32" i="10"/>
  <c r="V13" i="10"/>
  <c r="V31" i="10"/>
  <c r="R29" i="10"/>
  <c r="V20" i="10"/>
  <c r="V23" i="10"/>
  <c r="V21" i="10"/>
  <c r="V29" i="10"/>
  <c r="V11" i="10"/>
  <c r="R30" i="10"/>
  <c r="V33" i="10"/>
  <c r="R20" i="10"/>
  <c r="V27" i="10"/>
  <c r="V15" i="10"/>
  <c r="V19" i="10"/>
  <c r="R14" i="10"/>
  <c r="R19" i="10"/>
  <c r="R28" i="10"/>
  <c r="R16" i="10"/>
  <c r="R22" i="10"/>
  <c r="V25" i="10"/>
  <c r="V17" i="10"/>
  <c r="R11" i="10"/>
  <c r="R15" i="10"/>
  <c r="V28" i="10"/>
  <c r="R33" i="10"/>
  <c r="R12" i="10"/>
  <c r="R21" i="10"/>
  <c r="V16" i="10"/>
  <c r="R18" i="10"/>
  <c r="V12" i="10"/>
  <c r="R23" i="10"/>
  <c r="R13" i="10"/>
  <c r="R17" i="10"/>
  <c r="R10" i="10"/>
  <c r="R27" i="10"/>
  <c r="V9" i="10"/>
  <c r="R32" i="10"/>
  <c r="V24" i="10"/>
  <c r="R31" i="10"/>
  <c r="R24" i="10"/>
  <c r="R25" i="10"/>
  <c r="U8" i="10"/>
  <c r="T8" i="10"/>
  <c r="S8" i="10"/>
  <c r="M9" i="10"/>
  <c r="V8" i="10" l="1"/>
  <c r="L9" i="10" l="1"/>
  <c r="AC10" i="10" l="1"/>
  <c r="I9" i="10" l="1"/>
  <c r="AC25" i="10" l="1"/>
  <c r="AC26" i="10"/>
  <c r="AC27" i="10"/>
  <c r="AC28" i="10"/>
  <c r="AC29" i="10"/>
  <c r="AC30" i="10"/>
  <c r="AC31" i="10"/>
  <c r="AC22" i="10"/>
  <c r="AB10" i="10" l="1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27" i="10"/>
  <c r="AB28" i="10"/>
  <c r="AB29" i="10"/>
  <c r="AB30" i="10"/>
  <c r="AB31" i="10"/>
  <c r="AB32" i="10"/>
  <c r="AB33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27" i="10"/>
  <c r="Z28" i="10"/>
  <c r="Z29" i="10"/>
  <c r="Z30" i="10"/>
  <c r="Z31" i="10"/>
  <c r="Z32" i="10"/>
  <c r="Z33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27" i="10"/>
  <c r="X28" i="10"/>
  <c r="X29" i="10"/>
  <c r="X30" i="10"/>
  <c r="X31" i="10"/>
  <c r="X32" i="10"/>
  <c r="X33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27" i="10"/>
  <c r="W28" i="10"/>
  <c r="W29" i="10"/>
  <c r="W30" i="10"/>
  <c r="W31" i="10"/>
  <c r="W32" i="10"/>
  <c r="W33" i="10"/>
  <c r="AC11" i="10"/>
  <c r="G9" i="10" l="1"/>
  <c r="Y8" i="10"/>
  <c r="X8" i="10"/>
  <c r="AB8" i="10"/>
  <c r="AC12" i="10"/>
  <c r="AC13" i="10"/>
  <c r="AC14" i="10"/>
  <c r="AC15" i="10"/>
  <c r="AC16" i="10"/>
  <c r="AC17" i="10"/>
  <c r="AC18" i="10"/>
  <c r="AC19" i="10"/>
  <c r="AC20" i="10"/>
  <c r="AC21" i="10"/>
  <c r="AC23" i="10"/>
  <c r="AC24" i="10"/>
  <c r="AC32" i="10"/>
  <c r="AC33" i="10"/>
  <c r="W8" i="10"/>
  <c r="P9" i="10" l="1"/>
  <c r="AC8" i="10"/>
  <c r="AA8" i="10"/>
  <c r="Z8" i="10"/>
  <c r="D23" i="10"/>
  <c r="D24" i="10"/>
  <c r="D28" i="10"/>
  <c r="D33" i="10"/>
  <c r="D32" i="10"/>
  <c r="D30" i="10"/>
  <c r="D16" i="10"/>
  <c r="D15" i="10"/>
  <c r="D12" i="10"/>
  <c r="D27" i="10"/>
  <c r="D13" i="10"/>
  <c r="D21" i="10"/>
  <c r="D17" i="10"/>
  <c r="D20" i="10"/>
  <c r="D25" i="10"/>
  <c r="D31" i="10"/>
  <c r="D10" i="10"/>
  <c r="D18" i="10"/>
  <c r="D26" i="10"/>
  <c r="D22" i="10"/>
  <c r="D11" i="10"/>
  <c r="D19" i="10"/>
  <c r="D14" i="10"/>
  <c r="D29" i="10"/>
  <c r="D8" i="10" l="1"/>
  <c r="J9" i="10"/>
  <c r="P8" i="10"/>
  <c r="J8" i="10" l="1"/>
  <c r="G8" i="10" l="1"/>
  <c r="I8" i="10" l="1"/>
  <c r="H8" i="10" l="1"/>
  <c r="L8" i="10" l="1"/>
  <c r="K9" i="10" l="1"/>
  <c r="N9" i="10" l="1"/>
  <c r="K8" i="10"/>
  <c r="N8" i="10" l="1"/>
  <c r="M8" i="10"/>
  <c r="O8" i="10" l="1"/>
  <c r="R9" i="10" l="1"/>
  <c r="Q8" i="10" l="1"/>
  <c r="R8" i="10"/>
</calcChain>
</file>

<file path=xl/sharedStrings.xml><?xml version="1.0" encoding="utf-8"?>
<sst xmlns="http://schemas.openxmlformats.org/spreadsheetml/2006/main" count="63" uniqueCount="63">
  <si>
    <t>Декрет масаласи</t>
  </si>
  <si>
    <t>Ғазначилик масаласи</t>
  </si>
  <si>
    <t>Ташаббусли бюджет масаласи</t>
  </si>
  <si>
    <t>Кадастр масаласи</t>
  </si>
  <si>
    <t>Давлат займи</t>
  </si>
  <si>
    <t>Жами</t>
  </si>
  <si>
    <t xml:space="preserve">таклиф </t>
  </si>
  <si>
    <t>шикоят</t>
  </si>
  <si>
    <t>Жисмоний шахслар</t>
  </si>
  <si>
    <t>Т/Р</t>
  </si>
  <si>
    <t>Суҳбат давомийлиги</t>
  </si>
  <si>
    <t>Уй-жой сотиб олиш учун субсидия</t>
  </si>
  <si>
    <t>Девонхона</t>
  </si>
  <si>
    <t>Болалар нафақаси</t>
  </si>
  <si>
    <t>Таълим кредит</t>
  </si>
  <si>
    <t>Рахбар қабули</t>
  </si>
  <si>
    <t>Давлат харидлари бўйича</t>
  </si>
  <si>
    <t>Давлат хусусий шерикчилик</t>
  </si>
  <si>
    <t xml:space="preserve">Банк кредит масаласи </t>
  </si>
  <si>
    <t>Бошқа масалалар</t>
  </si>
  <si>
    <t>Суғурта масаласи</t>
  </si>
  <si>
    <t>Бухгалтерия СММ сертификат олиш</t>
  </si>
  <si>
    <t>Пенсия ва моддий ёрдам</t>
  </si>
  <si>
    <t>Солиқ масаласи</t>
  </si>
  <si>
    <t>Етказилган зарар қоплаш CНОС</t>
  </si>
  <si>
    <t>Ижтимоий соҳа ва фанни молиялаштириш масалалари</t>
  </si>
  <si>
    <t>Агросаноат мажмуини  молиялаштириш масалалари</t>
  </si>
  <si>
    <t>Капитал қурилишни молиялаштириш масалалари</t>
  </si>
  <si>
    <t>Масалалар кесимида</t>
  </si>
  <si>
    <t>ЖАМИ ҳолати</t>
  </si>
  <si>
    <t xml:space="preserve"> </t>
  </si>
  <si>
    <t>Тадбиркорлик фаолиятига оид масалалар</t>
  </si>
  <si>
    <t>Т. Алиев</t>
  </si>
  <si>
    <t>Юридик шахслар</t>
  </si>
  <si>
    <t>шу жумладан:</t>
  </si>
  <si>
    <t>Мурожаат этувчилар тоифаси</t>
  </si>
  <si>
    <t>(дақиқа)</t>
  </si>
  <si>
    <t>Март</t>
  </si>
  <si>
    <t xml:space="preserve"> Иқтисодиёт ва молия вазирлигининг "Ишонч телефони"га келиб тушган мурожаатларни масалалар кесимидаги ҳолати бўйича маълумот       </t>
  </si>
  <si>
    <t xml:space="preserve">шулардан, оғзаки мурожаат олиб қолинган </t>
  </si>
  <si>
    <t>Апрел</t>
  </si>
  <si>
    <t>Май</t>
  </si>
  <si>
    <t xml:space="preserve">Мурожаатларни қабул қилган операторлар </t>
  </si>
  <si>
    <t>Август</t>
  </si>
  <si>
    <t>Июн</t>
  </si>
  <si>
    <t>Феврал</t>
  </si>
  <si>
    <t xml:space="preserve">Январ  </t>
  </si>
  <si>
    <t>Июл</t>
  </si>
  <si>
    <t>Сентябр</t>
  </si>
  <si>
    <t>Октябр</t>
  </si>
  <si>
    <t>Ноябр</t>
  </si>
  <si>
    <t>Декабр</t>
  </si>
  <si>
    <t>1-чорак жами</t>
  </si>
  <si>
    <t>2-чорак жами</t>
  </si>
  <si>
    <t>3-чорак жами</t>
  </si>
  <si>
    <t>4-чорак жами</t>
  </si>
  <si>
    <t>Мурожаат турлари</t>
  </si>
  <si>
    <t>Телефон мурожаати</t>
  </si>
  <si>
    <t>Иш ҳаққи масаласи</t>
  </si>
  <si>
    <t>Бекдурдиев</t>
  </si>
  <si>
    <r>
      <rPr>
        <b/>
        <sz val="14"/>
        <color rgb="FF0000CC"/>
        <rFont val="Arial"/>
        <family val="2"/>
        <charset val="204"/>
      </rPr>
      <t>2026</t>
    </r>
    <r>
      <rPr>
        <b/>
        <sz val="11"/>
        <color rgb="FF0000CC"/>
        <rFont val="Arial"/>
        <family val="2"/>
        <charset val="204"/>
      </rPr>
      <t xml:space="preserve"> йил давомида мурожаатларни ойлар/чораклар кесимида келиб тушуши</t>
    </r>
  </si>
  <si>
    <t>Назорат тафтиш масаласида</t>
  </si>
  <si>
    <t>05.01.2026 холатига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</si>
</sst>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i/>
      <sz val="14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  <font>
      <b/>
      <sz val="11"/>
      <color rgb="FF0000CC"/>
      <name val="Arial"/>
      <family val="2"/>
      <charset val="204"/>
    </font>
    <font>
      <b/>
      <sz val="12"/>
      <color rgb="FF0000CC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14"/>
      <color rgb="FF0000CC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textRotation="90" wrapText="1"/>
    </xf>
    <xf numFmtId="0" fontId="11" fillId="5" borderId="1" xfId="0" applyFont="1" applyFill="1" applyBorder="1" applyAlignment="1">
      <alignment horizontal="center" vertical="center" textRotation="90" wrapText="1"/>
    </xf>
    <xf numFmtId="0" fontId="11" fillId="4" borderId="1" xfId="0" applyFont="1" applyFill="1" applyBorder="1" applyAlignment="1">
      <alignment horizontal="center" vertical="center" textRotation="90" wrapText="1"/>
    </xf>
    <xf numFmtId="0" fontId="11" fillId="6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G33"/>
  <sheetViews>
    <sheetView showZeros="0" tabSelected="1" view="pageBreakPreview" topLeftCell="A4" zoomScale="70" zoomScaleNormal="115" zoomScaleSheetLayoutView="70" workbookViewId="0">
      <selection activeCell="D30" sqref="D30:D31"/>
    </sheetView>
  </sheetViews>
  <sheetFormatPr defaultRowHeight="15" x14ac:dyDescent="0.25"/>
  <cols>
    <col min="1" max="1" width="1.28515625" customWidth="1"/>
    <col min="2" max="2" width="5.28515625" customWidth="1"/>
    <col min="3" max="3" width="32.5703125" customWidth="1"/>
    <col min="4" max="4" width="8.7109375" customWidth="1"/>
    <col min="5" max="5" width="10.140625" bestFit="1" customWidth="1"/>
    <col min="6" max="6" width="12.5703125" customWidth="1"/>
    <col min="7" max="7" width="5.85546875" customWidth="1"/>
    <col min="8" max="9" width="6.7109375" bestFit="1" customWidth="1"/>
    <col min="10" max="10" width="8.140625" customWidth="1"/>
    <col min="11" max="11" width="6.7109375" bestFit="1" customWidth="1"/>
    <col min="12" max="12" width="6" customWidth="1"/>
    <col min="13" max="13" width="5.5703125" customWidth="1"/>
    <col min="14" max="14" width="7.5703125" customWidth="1"/>
    <col min="15" max="15" width="6.85546875" customWidth="1"/>
    <col min="16" max="16" width="5.7109375" customWidth="1"/>
    <col min="17" max="17" width="6" customWidth="1"/>
    <col min="18" max="18" width="8" customWidth="1"/>
    <col min="19" max="19" width="6.5703125" customWidth="1"/>
    <col min="20" max="21" width="4.85546875" customWidth="1"/>
    <col min="22" max="22" width="7.85546875" customWidth="1"/>
    <col min="25" max="25" width="8.140625" customWidth="1"/>
    <col min="26" max="27" width="4.140625" bestFit="1" customWidth="1"/>
    <col min="28" max="28" width="8.28515625" customWidth="1"/>
    <col min="29" max="29" width="12.28515625" customWidth="1"/>
  </cols>
  <sheetData>
    <row r="1" spans="2:33" ht="21.75" customHeight="1" x14ac:dyDescent="0.25">
      <c r="B1" s="15" t="s">
        <v>38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2:33" ht="18" customHeight="1" x14ac:dyDescent="0.3">
      <c r="Y2" s="26" t="s">
        <v>62</v>
      </c>
      <c r="Z2" s="26"/>
      <c r="AA2" s="26"/>
      <c r="AB2" s="26"/>
      <c r="AC2" s="26"/>
    </row>
    <row r="3" spans="2:33" ht="21.75" customHeight="1" x14ac:dyDescent="0.25">
      <c r="B3" s="22" t="s">
        <v>9</v>
      </c>
      <c r="C3" s="25" t="s">
        <v>28</v>
      </c>
      <c r="D3" s="25" t="s">
        <v>5</v>
      </c>
      <c r="E3" s="17" t="s">
        <v>34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8" t="s">
        <v>39</v>
      </c>
      <c r="AC3" s="18" t="s">
        <v>10</v>
      </c>
    </row>
    <row r="4" spans="2:33" ht="43.5" customHeight="1" x14ac:dyDescent="0.25">
      <c r="B4" s="22"/>
      <c r="C4" s="25"/>
      <c r="D4" s="25"/>
      <c r="E4" s="17" t="s">
        <v>42</v>
      </c>
      <c r="F4" s="17"/>
      <c r="G4" s="23" t="s">
        <v>60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 t="s">
        <v>35</v>
      </c>
      <c r="X4" s="17"/>
      <c r="Y4" s="17" t="s">
        <v>56</v>
      </c>
      <c r="Z4" s="17"/>
      <c r="AA4" s="17"/>
      <c r="AB4" s="18"/>
      <c r="AC4" s="18"/>
    </row>
    <row r="5" spans="2:33" ht="29.25" customHeight="1" x14ac:dyDescent="0.25">
      <c r="B5" s="22"/>
      <c r="C5" s="25"/>
      <c r="D5" s="25"/>
      <c r="E5" s="17"/>
      <c r="F5" s="17"/>
      <c r="G5" s="19" t="s">
        <v>46</v>
      </c>
      <c r="H5" s="21" t="s">
        <v>45</v>
      </c>
      <c r="I5" s="20" t="s">
        <v>37</v>
      </c>
      <c r="J5" s="23" t="s">
        <v>52</v>
      </c>
      <c r="K5" s="19" t="s">
        <v>40</v>
      </c>
      <c r="L5" s="21" t="s">
        <v>41</v>
      </c>
      <c r="M5" s="20" t="s">
        <v>44</v>
      </c>
      <c r="N5" s="23" t="s">
        <v>53</v>
      </c>
      <c r="O5" s="19" t="s">
        <v>47</v>
      </c>
      <c r="P5" s="21" t="s">
        <v>43</v>
      </c>
      <c r="Q5" s="20" t="s">
        <v>48</v>
      </c>
      <c r="R5" s="23" t="s">
        <v>54</v>
      </c>
      <c r="S5" s="19" t="s">
        <v>49</v>
      </c>
      <c r="T5" s="21" t="s">
        <v>50</v>
      </c>
      <c r="U5" s="20" t="s">
        <v>51</v>
      </c>
      <c r="V5" s="23" t="s">
        <v>55</v>
      </c>
      <c r="W5" s="16" t="s">
        <v>8</v>
      </c>
      <c r="X5" s="16" t="s">
        <v>33</v>
      </c>
      <c r="Y5" s="16" t="s">
        <v>57</v>
      </c>
      <c r="Z5" s="16" t="s">
        <v>6</v>
      </c>
      <c r="AA5" s="16" t="s">
        <v>7</v>
      </c>
      <c r="AB5" s="18"/>
      <c r="AC5" s="18"/>
    </row>
    <row r="6" spans="2:33" ht="41.25" customHeight="1" x14ac:dyDescent="0.25">
      <c r="B6" s="22"/>
      <c r="C6" s="25"/>
      <c r="D6" s="25"/>
      <c r="E6" s="8" t="s">
        <v>32</v>
      </c>
      <c r="F6" s="8" t="s">
        <v>59</v>
      </c>
      <c r="G6" s="19"/>
      <c r="H6" s="21"/>
      <c r="I6" s="20"/>
      <c r="J6" s="23"/>
      <c r="K6" s="19"/>
      <c r="L6" s="21"/>
      <c r="M6" s="20"/>
      <c r="N6" s="23"/>
      <c r="O6" s="19"/>
      <c r="P6" s="21"/>
      <c r="Q6" s="20"/>
      <c r="R6" s="23"/>
      <c r="S6" s="19"/>
      <c r="T6" s="21"/>
      <c r="U6" s="20"/>
      <c r="V6" s="23"/>
      <c r="W6" s="16"/>
      <c r="X6" s="16"/>
      <c r="Y6" s="16"/>
      <c r="Z6" s="16"/>
      <c r="AA6" s="16"/>
      <c r="AB6" s="18"/>
      <c r="AC6" s="6" t="s">
        <v>36</v>
      </c>
      <c r="AG6" t="s">
        <v>30</v>
      </c>
    </row>
    <row r="7" spans="2:33" x14ac:dyDescent="0.25">
      <c r="B7" s="10">
        <v>1</v>
      </c>
      <c r="C7" s="11">
        <v>2</v>
      </c>
      <c r="D7" s="10">
        <v>3</v>
      </c>
      <c r="E7" s="11">
        <v>4</v>
      </c>
      <c r="F7" s="10">
        <v>5</v>
      </c>
      <c r="G7" s="11">
        <v>6</v>
      </c>
      <c r="H7" s="10">
        <v>7</v>
      </c>
      <c r="I7" s="11">
        <v>8</v>
      </c>
      <c r="J7" s="10">
        <v>9</v>
      </c>
      <c r="K7" s="11">
        <v>10</v>
      </c>
      <c r="L7" s="10">
        <v>11</v>
      </c>
      <c r="M7" s="11">
        <v>12</v>
      </c>
      <c r="N7" s="10">
        <v>13</v>
      </c>
      <c r="O7" s="11">
        <v>14</v>
      </c>
      <c r="P7" s="10">
        <v>15</v>
      </c>
      <c r="Q7" s="11">
        <v>16</v>
      </c>
      <c r="R7" s="10">
        <v>17</v>
      </c>
      <c r="S7" s="11">
        <v>18</v>
      </c>
      <c r="T7" s="10">
        <v>19</v>
      </c>
      <c r="U7" s="11">
        <v>20</v>
      </c>
      <c r="V7" s="10">
        <v>21</v>
      </c>
      <c r="W7" s="11">
        <v>22</v>
      </c>
      <c r="X7" s="10">
        <v>23</v>
      </c>
      <c r="Y7" s="11">
        <v>24</v>
      </c>
      <c r="Z7" s="10">
        <v>25</v>
      </c>
      <c r="AA7" s="11">
        <v>26</v>
      </c>
      <c r="AB7" s="10">
        <v>27</v>
      </c>
      <c r="AC7" s="11">
        <v>28</v>
      </c>
    </row>
    <row r="8" spans="2:33" ht="27" customHeight="1" x14ac:dyDescent="0.25">
      <c r="B8" s="24" t="s">
        <v>29</v>
      </c>
      <c r="C8" s="24"/>
      <c r="D8" s="7" t="e">
        <f>SUM(D9:D33)</f>
        <v>#REF!</v>
      </c>
      <c r="E8" s="9" t="e">
        <f>SUM(E9:E33)</f>
        <v>#REF!</v>
      </c>
      <c r="F8" s="9" t="e">
        <f>SUM(F9:F33)</f>
        <v>#REF!</v>
      </c>
      <c r="G8" s="9" t="e">
        <f t="shared" ref="G8:AC8" si="0">SUM(G9:G33)</f>
        <v>#REF!</v>
      </c>
      <c r="H8" s="9" t="e">
        <f t="shared" si="0"/>
        <v>#REF!</v>
      </c>
      <c r="I8" s="9" t="e">
        <f t="shared" si="0"/>
        <v>#REF!</v>
      </c>
      <c r="J8" s="7" t="e">
        <f t="shared" ref="J8:O8" si="1">SUM(J9:J33)</f>
        <v>#REF!</v>
      </c>
      <c r="K8" s="9" t="e">
        <f t="shared" si="1"/>
        <v>#REF!</v>
      </c>
      <c r="L8" s="9" t="e">
        <f t="shared" si="1"/>
        <v>#REF!</v>
      </c>
      <c r="M8" s="9" t="e">
        <f t="shared" si="1"/>
        <v>#REF!</v>
      </c>
      <c r="N8" s="7" t="e">
        <f t="shared" si="1"/>
        <v>#REF!</v>
      </c>
      <c r="O8" s="9" t="e">
        <f t="shared" si="1"/>
        <v>#REF!</v>
      </c>
      <c r="P8" s="9" t="e">
        <f t="shared" si="0"/>
        <v>#REF!</v>
      </c>
      <c r="Q8" s="9" t="e">
        <f t="shared" si="0"/>
        <v>#REF!</v>
      </c>
      <c r="R8" s="7" t="e">
        <f>SUM(R9:R33)</f>
        <v>#REF!</v>
      </c>
      <c r="S8" s="9" t="e">
        <f>SUM(S9:S33)</f>
        <v>#REF!</v>
      </c>
      <c r="T8" s="9" t="e">
        <f t="shared" si="0"/>
        <v>#REF!</v>
      </c>
      <c r="U8" s="9" t="e">
        <f t="shared" si="0"/>
        <v>#REF!</v>
      </c>
      <c r="V8" s="7" t="e">
        <f>SUM(V9:V33)</f>
        <v>#REF!</v>
      </c>
      <c r="W8" s="9" t="e">
        <f t="shared" si="0"/>
        <v>#REF!</v>
      </c>
      <c r="X8" s="9" t="e">
        <f>SUM(X9:X33)</f>
        <v>#REF!</v>
      </c>
      <c r="Y8" s="9" t="e">
        <f>SUM(Y9:Y33)</f>
        <v>#REF!</v>
      </c>
      <c r="Z8" s="9" t="e">
        <f t="shared" si="0"/>
        <v>#REF!</v>
      </c>
      <c r="AA8" s="9" t="e">
        <f t="shared" si="0"/>
        <v>#REF!</v>
      </c>
      <c r="AB8" s="9" t="e">
        <f t="shared" si="0"/>
        <v>#REF!</v>
      </c>
      <c r="AC8" s="9" t="e">
        <f t="shared" si="0"/>
        <v>#REF!</v>
      </c>
    </row>
    <row r="9" spans="2:33" ht="31.5" x14ac:dyDescent="0.25">
      <c r="B9" s="12">
        <v>1</v>
      </c>
      <c r="C9" s="2" t="s">
        <v>11</v>
      </c>
      <c r="D9" s="14" t="e">
        <f>+E9+F9</f>
        <v>#REF!</v>
      </c>
      <c r="E9" s="1" t="e">
        <f>+COUNTIFS(#REF!,C9,#REF!,"алиев")</f>
        <v>#REF!</v>
      </c>
      <c r="F9" s="1" t="e">
        <f>+COUNTIFS(#REF!,C9,#REF!,"Бекдурдиев")</f>
        <v>#REF!</v>
      </c>
      <c r="G9" s="1" t="e">
        <f>SUM(#REF!+#REF!)</f>
        <v>#REF!</v>
      </c>
      <c r="H9" s="1" t="e">
        <f>SUM(#REF!+#REF!)</f>
        <v>#REF!</v>
      </c>
      <c r="I9" s="1" t="e">
        <f>+#REF!+#REF!</f>
        <v>#REF!</v>
      </c>
      <c r="J9" s="13" t="e">
        <f>+G9+H9+I9</f>
        <v>#REF!</v>
      </c>
      <c r="K9" s="1" t="e">
        <f>SUM(#REF!+#REF!)</f>
        <v>#REF!</v>
      </c>
      <c r="L9" s="1" t="e">
        <f>SUM(#REF!+#REF!)</f>
        <v>#REF!</v>
      </c>
      <c r="M9" s="1" t="e">
        <f>SUM(#REF!+#REF!)</f>
        <v>#REF!</v>
      </c>
      <c r="N9" s="13" t="e">
        <f>K9+L9+M9</f>
        <v>#REF!</v>
      </c>
      <c r="O9" s="1" t="e">
        <f>#REF!+#REF!</f>
        <v>#REF!</v>
      </c>
      <c r="P9" s="1" t="e">
        <f>#REF!+#REF!</f>
        <v>#REF!</v>
      </c>
      <c r="Q9" s="1" t="e">
        <f>#REF!+#REF!</f>
        <v>#REF!</v>
      </c>
      <c r="R9" s="13" t="e">
        <f>O9+P9+Q9</f>
        <v>#REF!</v>
      </c>
      <c r="S9" s="1" t="e">
        <f>#REF!+#REF!</f>
        <v>#REF!</v>
      </c>
      <c r="T9" s="1" t="e">
        <f>#REF!+#REF!</f>
        <v>#REF!</v>
      </c>
      <c r="U9" s="1" t="e">
        <f>#REF!+#REF!</f>
        <v>#REF!</v>
      </c>
      <c r="V9" s="13" t="e">
        <f>S9+T9+U9</f>
        <v>#REF!</v>
      </c>
      <c r="W9" s="1" t="e">
        <f>COUNTIFS(#REF!,C9,#REF!,"жисмоний шахслар")</f>
        <v>#REF!</v>
      </c>
      <c r="X9" s="1" t="e">
        <f>+COUNTIFS(#REF!,C9,#REF!,"юридик шахс")</f>
        <v>#REF!</v>
      </c>
      <c r="Y9" s="1" t="e">
        <f>+COUNTIFS(#REF!,C9,#REF!,"ариза")</f>
        <v>#REF!</v>
      </c>
      <c r="Z9" s="1" t="e">
        <f>+COUNTIFS(#REF!,C9,#REF!,"таклиф")</f>
        <v>#REF!</v>
      </c>
      <c r="AA9" s="1" t="e">
        <f>+COUNTIFS(#REF!,C9,#REF!,"шикоят")</f>
        <v>#REF!</v>
      </c>
      <c r="AB9" s="1" t="e">
        <f>COUNTIFS(#REF!,C9,#REF!,1)</f>
        <v>#REF!</v>
      </c>
      <c r="AC9" s="3" t="e">
        <f>SUMIF(#REF!,C9,#REF!)</f>
        <v>#REF!</v>
      </c>
    </row>
    <row r="10" spans="2:33" ht="31.5" x14ac:dyDescent="0.25">
      <c r="B10" s="12">
        <v>2</v>
      </c>
      <c r="C10" s="2" t="s">
        <v>2</v>
      </c>
      <c r="D10" s="14" t="e">
        <f t="shared" ref="D10:D33" si="2">+E10+F10</f>
        <v>#REF!</v>
      </c>
      <c r="E10" s="1" t="e">
        <f>+COUNTIFS(#REF!,C10,#REF!,"алиев")</f>
        <v>#REF!</v>
      </c>
      <c r="F10" s="1" t="e">
        <f>+COUNTIFS(#REF!,C10,#REF!,"Бекдурдиев")</f>
        <v>#REF!</v>
      </c>
      <c r="G10" s="1" t="e">
        <f>SUM(#REF!+#REF!)</f>
        <v>#REF!</v>
      </c>
      <c r="H10" s="1" t="e">
        <f>SUM(#REF!+#REF!)</f>
        <v>#REF!</v>
      </c>
      <c r="I10" s="1" t="e">
        <f>+#REF!+#REF!</f>
        <v>#REF!</v>
      </c>
      <c r="J10" s="13" t="e">
        <f t="shared" ref="J10:J33" si="3">+G10+H10+I10</f>
        <v>#REF!</v>
      </c>
      <c r="K10" s="1" t="e">
        <f>SUM(#REF!+#REF!)</f>
        <v>#REF!</v>
      </c>
      <c r="L10" s="1" t="e">
        <f>SUM(#REF!+#REF!)</f>
        <v>#REF!</v>
      </c>
      <c r="M10" s="1" t="e">
        <f>SUM(#REF!+#REF!)</f>
        <v>#REF!</v>
      </c>
      <c r="N10" s="13" t="e">
        <f t="shared" ref="N10:N33" si="4">K10+L10+M10</f>
        <v>#REF!</v>
      </c>
      <c r="O10" s="1" t="e">
        <f>#REF!+#REF!</f>
        <v>#REF!</v>
      </c>
      <c r="P10" s="1" t="e">
        <f>#REF!+#REF!</f>
        <v>#REF!</v>
      </c>
      <c r="Q10" s="1" t="e">
        <f>#REF!+#REF!</f>
        <v>#REF!</v>
      </c>
      <c r="R10" s="13" t="e">
        <f t="shared" ref="R10:R33" si="5">O10+P10+Q10</f>
        <v>#REF!</v>
      </c>
      <c r="S10" s="1" t="e">
        <f>#REF!+#REF!</f>
        <v>#REF!</v>
      </c>
      <c r="T10" s="1" t="e">
        <f>#REF!+#REF!</f>
        <v>#REF!</v>
      </c>
      <c r="U10" s="1" t="e">
        <f>#REF!+#REF!</f>
        <v>#REF!</v>
      </c>
      <c r="V10" s="13" t="e">
        <f t="shared" ref="V10:V33" si="6">S10+T10+U10</f>
        <v>#REF!</v>
      </c>
      <c r="W10" s="1" t="e">
        <f>COUNTIFS(#REF!,C10,#REF!,"жисмоний шахслар")</f>
        <v>#REF!</v>
      </c>
      <c r="X10" s="1" t="e">
        <f>+COUNTIFS(#REF!,C10,#REF!,"юридик шахс")</f>
        <v>#REF!</v>
      </c>
      <c r="Y10" s="1" t="e">
        <f>+COUNTIFS(#REF!,C10,#REF!,"ариза")</f>
        <v>#REF!</v>
      </c>
      <c r="Z10" s="1" t="e">
        <f>+COUNTIFS(#REF!,C10,#REF!,"таклиф")</f>
        <v>#REF!</v>
      </c>
      <c r="AA10" s="1" t="e">
        <f>+COUNTIFS(#REF!,C10,#REF!,"шикоят")</f>
        <v>#REF!</v>
      </c>
      <c r="AB10" s="1" t="e">
        <f>COUNTIFS(#REF!,C10,#REF!,1)</f>
        <v>#REF!</v>
      </c>
      <c r="AC10" s="3" t="e">
        <f>SUMIF(#REF!,C10,#REF!)</f>
        <v>#REF!</v>
      </c>
    </row>
    <row r="11" spans="2:33" ht="15.75" x14ac:dyDescent="0.25">
      <c r="B11" s="12">
        <v>3</v>
      </c>
      <c r="C11" s="2" t="s">
        <v>0</v>
      </c>
      <c r="D11" s="14" t="e">
        <f t="shared" si="2"/>
        <v>#REF!</v>
      </c>
      <c r="E11" s="1" t="e">
        <f>+COUNTIFS(#REF!,C11,#REF!,"алиев")</f>
        <v>#REF!</v>
      </c>
      <c r="F11" s="1" t="e">
        <f>+COUNTIFS(#REF!,C11,#REF!,"Бекдурдиев")</f>
        <v>#REF!</v>
      </c>
      <c r="G11" s="1" t="e">
        <f>SUM(#REF!+#REF!)</f>
        <v>#REF!</v>
      </c>
      <c r="H11" s="1" t="e">
        <f>SUM(#REF!+#REF!)</f>
        <v>#REF!</v>
      </c>
      <c r="I11" s="1" t="e">
        <f>+#REF!+#REF!</f>
        <v>#REF!</v>
      </c>
      <c r="J11" s="13" t="e">
        <f t="shared" si="3"/>
        <v>#REF!</v>
      </c>
      <c r="K11" s="1" t="e">
        <f>SUM(#REF!+#REF!)</f>
        <v>#REF!</v>
      </c>
      <c r="L11" s="1" t="e">
        <f>SUM(#REF!+#REF!)</f>
        <v>#REF!</v>
      </c>
      <c r="M11" s="1" t="e">
        <f>SUM(#REF!+#REF!)</f>
        <v>#REF!</v>
      </c>
      <c r="N11" s="13" t="e">
        <f t="shared" si="4"/>
        <v>#REF!</v>
      </c>
      <c r="O11" s="1" t="e">
        <f>#REF!+#REF!</f>
        <v>#REF!</v>
      </c>
      <c r="P11" s="1" t="e">
        <f>#REF!+#REF!</f>
        <v>#REF!</v>
      </c>
      <c r="Q11" s="1" t="e">
        <f>#REF!+#REF!</f>
        <v>#REF!</v>
      </c>
      <c r="R11" s="13" t="e">
        <f t="shared" si="5"/>
        <v>#REF!</v>
      </c>
      <c r="S11" s="1" t="e">
        <f>#REF!+#REF!</f>
        <v>#REF!</v>
      </c>
      <c r="T11" s="1" t="e">
        <f>#REF!+#REF!</f>
        <v>#REF!</v>
      </c>
      <c r="U11" s="1" t="e">
        <f>#REF!+#REF!</f>
        <v>#REF!</v>
      </c>
      <c r="V11" s="13" t="e">
        <f t="shared" si="6"/>
        <v>#REF!</v>
      </c>
      <c r="W11" s="1" t="e">
        <f>COUNTIFS(#REF!,C11,#REF!,"жисмоний шахслар")</f>
        <v>#REF!</v>
      </c>
      <c r="X11" s="1" t="e">
        <f>+COUNTIFS(#REF!,C11,#REF!,"юридик шахс")</f>
        <v>#REF!</v>
      </c>
      <c r="Y11" s="1" t="e">
        <f>+COUNTIFS(#REF!,C11,#REF!,"ариза")</f>
        <v>#REF!</v>
      </c>
      <c r="Z11" s="1" t="e">
        <f>+COUNTIFS(#REF!,C11,#REF!,"таклиф")</f>
        <v>#REF!</v>
      </c>
      <c r="AA11" s="1" t="e">
        <f>+COUNTIFS(#REF!,C11,#REF!,"шикоят")</f>
        <v>#REF!</v>
      </c>
      <c r="AB11" s="1" t="e">
        <f>COUNTIFS(#REF!,C11,#REF!,1)</f>
        <v>#REF!</v>
      </c>
      <c r="AC11" s="3" t="e">
        <f>SUMIF(#REF!,C11,#REF!)</f>
        <v>#REF!</v>
      </c>
    </row>
    <row r="12" spans="2:33" ht="15.75" x14ac:dyDescent="0.25">
      <c r="B12" s="12">
        <v>4</v>
      </c>
      <c r="C12" s="2" t="s">
        <v>12</v>
      </c>
      <c r="D12" s="14" t="e">
        <f t="shared" si="2"/>
        <v>#REF!</v>
      </c>
      <c r="E12" s="1" t="e">
        <f>+COUNTIFS(#REF!,C12,#REF!,"алиев")</f>
        <v>#REF!</v>
      </c>
      <c r="F12" s="1" t="e">
        <f>+COUNTIFS(#REF!,C12,#REF!,"Бекдурдиев")</f>
        <v>#REF!</v>
      </c>
      <c r="G12" s="1" t="e">
        <f>SUM(#REF!+#REF!)</f>
        <v>#REF!</v>
      </c>
      <c r="H12" s="1" t="e">
        <f>SUM(#REF!+#REF!)</f>
        <v>#REF!</v>
      </c>
      <c r="I12" s="1" t="e">
        <f>+#REF!+#REF!</f>
        <v>#REF!</v>
      </c>
      <c r="J12" s="13" t="e">
        <f t="shared" si="3"/>
        <v>#REF!</v>
      </c>
      <c r="K12" s="1" t="e">
        <f>SUM(#REF!+#REF!)</f>
        <v>#REF!</v>
      </c>
      <c r="L12" s="1" t="e">
        <f>SUM(#REF!+#REF!)</f>
        <v>#REF!</v>
      </c>
      <c r="M12" s="1" t="e">
        <f>SUM(#REF!+#REF!)</f>
        <v>#REF!</v>
      </c>
      <c r="N12" s="13" t="e">
        <f t="shared" si="4"/>
        <v>#REF!</v>
      </c>
      <c r="O12" s="1" t="e">
        <f>#REF!+#REF!</f>
        <v>#REF!</v>
      </c>
      <c r="P12" s="1" t="e">
        <f>#REF!+#REF!</f>
        <v>#REF!</v>
      </c>
      <c r="Q12" s="1" t="e">
        <f>#REF!+#REF!</f>
        <v>#REF!</v>
      </c>
      <c r="R12" s="13" t="e">
        <f t="shared" si="5"/>
        <v>#REF!</v>
      </c>
      <c r="S12" s="1" t="e">
        <f>#REF!+#REF!</f>
        <v>#REF!</v>
      </c>
      <c r="T12" s="1" t="e">
        <f>#REF!+#REF!</f>
        <v>#REF!</v>
      </c>
      <c r="U12" s="1" t="e">
        <f>#REF!+#REF!</f>
        <v>#REF!</v>
      </c>
      <c r="V12" s="13" t="e">
        <f t="shared" si="6"/>
        <v>#REF!</v>
      </c>
      <c r="W12" s="1" t="e">
        <f>COUNTIFS(#REF!,C12,#REF!,"жисмоний шахслар")</f>
        <v>#REF!</v>
      </c>
      <c r="X12" s="1" t="e">
        <f>+COUNTIFS(#REF!,C12,#REF!,"юридик шахс")</f>
        <v>#REF!</v>
      </c>
      <c r="Y12" s="1" t="e">
        <f>+COUNTIFS(#REF!,C12,#REF!,"ариза")</f>
        <v>#REF!</v>
      </c>
      <c r="Z12" s="1" t="e">
        <f>+COUNTIFS(#REF!,C12,#REF!,"таклиф")</f>
        <v>#REF!</v>
      </c>
      <c r="AA12" s="1" t="e">
        <f>+COUNTIFS(#REF!,C12,#REF!,"шикоят")</f>
        <v>#REF!</v>
      </c>
      <c r="AB12" s="1" t="e">
        <f>COUNTIFS(#REF!,C12,#REF!,1)</f>
        <v>#REF!</v>
      </c>
      <c r="AC12" s="3" t="e">
        <f>SUMIF(#REF!,C12,#REF!)</f>
        <v>#REF!</v>
      </c>
    </row>
    <row r="13" spans="2:33" ht="15.75" x14ac:dyDescent="0.25">
      <c r="B13" s="12">
        <v>5</v>
      </c>
      <c r="C13" s="2" t="s">
        <v>1</v>
      </c>
      <c r="D13" s="14" t="e">
        <f t="shared" si="2"/>
        <v>#REF!</v>
      </c>
      <c r="E13" s="1" t="e">
        <f>+COUNTIFS(#REF!,C13,#REF!,"алиев")</f>
        <v>#REF!</v>
      </c>
      <c r="F13" s="1" t="e">
        <f>+COUNTIFS(#REF!,C13,#REF!,"Бекдурдиев")</f>
        <v>#REF!</v>
      </c>
      <c r="G13" s="1" t="e">
        <f>SUM(#REF!+#REF!)</f>
        <v>#REF!</v>
      </c>
      <c r="H13" s="1" t="e">
        <f>SUM(#REF!+#REF!)</f>
        <v>#REF!</v>
      </c>
      <c r="I13" s="1" t="e">
        <f>+#REF!+#REF!</f>
        <v>#REF!</v>
      </c>
      <c r="J13" s="13" t="e">
        <f t="shared" si="3"/>
        <v>#REF!</v>
      </c>
      <c r="K13" s="1" t="e">
        <f>SUM(#REF!+#REF!)</f>
        <v>#REF!</v>
      </c>
      <c r="L13" s="1" t="e">
        <f>SUM(#REF!+#REF!)</f>
        <v>#REF!</v>
      </c>
      <c r="M13" s="1" t="e">
        <f>SUM(#REF!+#REF!)</f>
        <v>#REF!</v>
      </c>
      <c r="N13" s="13" t="e">
        <f t="shared" si="4"/>
        <v>#REF!</v>
      </c>
      <c r="O13" s="1" t="e">
        <f>#REF!+#REF!</f>
        <v>#REF!</v>
      </c>
      <c r="P13" s="1" t="e">
        <f>#REF!+#REF!</f>
        <v>#REF!</v>
      </c>
      <c r="Q13" s="1" t="e">
        <f>#REF!+#REF!</f>
        <v>#REF!</v>
      </c>
      <c r="R13" s="13" t="e">
        <f t="shared" si="5"/>
        <v>#REF!</v>
      </c>
      <c r="S13" s="1" t="e">
        <f>#REF!+#REF!</f>
        <v>#REF!</v>
      </c>
      <c r="T13" s="1" t="e">
        <f>#REF!+#REF!</f>
        <v>#REF!</v>
      </c>
      <c r="U13" s="1" t="e">
        <f>#REF!+#REF!</f>
        <v>#REF!</v>
      </c>
      <c r="V13" s="13" t="e">
        <f t="shared" si="6"/>
        <v>#REF!</v>
      </c>
      <c r="W13" s="1" t="e">
        <f>COUNTIFS(#REF!,C13,#REF!,"жисмоний шахслар")</f>
        <v>#REF!</v>
      </c>
      <c r="X13" s="1" t="e">
        <f>+COUNTIFS(#REF!,C13,#REF!,"юридик шахс")</f>
        <v>#REF!</v>
      </c>
      <c r="Y13" s="1" t="e">
        <f>+COUNTIFS(#REF!,C13,#REF!,"ариза")</f>
        <v>#REF!</v>
      </c>
      <c r="Z13" s="1" t="e">
        <f>+COUNTIFS(#REF!,C13,#REF!,"таклиф")</f>
        <v>#REF!</v>
      </c>
      <c r="AA13" s="1" t="e">
        <f>+COUNTIFS(#REF!,C13,#REF!,"шикоят")</f>
        <v>#REF!</v>
      </c>
      <c r="AB13" s="1" t="e">
        <f>COUNTIFS(#REF!,C13,#REF!,1)</f>
        <v>#REF!</v>
      </c>
      <c r="AC13" s="3" t="e">
        <f>SUMIF(#REF!,C13,#REF!)</f>
        <v>#REF!</v>
      </c>
    </row>
    <row r="14" spans="2:33" ht="15.75" x14ac:dyDescent="0.25">
      <c r="B14" s="12">
        <v>6</v>
      </c>
      <c r="C14" s="2" t="s">
        <v>22</v>
      </c>
      <c r="D14" s="14" t="e">
        <f t="shared" si="2"/>
        <v>#REF!</v>
      </c>
      <c r="E14" s="1" t="e">
        <f>+COUNTIFS(#REF!,C14,#REF!,"алиев")</f>
        <v>#REF!</v>
      </c>
      <c r="F14" s="1" t="e">
        <f>+COUNTIFS(#REF!,C14,#REF!,"Бекдурдиев")</f>
        <v>#REF!</v>
      </c>
      <c r="G14" s="1" t="e">
        <f>SUM(#REF!+#REF!)</f>
        <v>#REF!</v>
      </c>
      <c r="H14" s="1" t="e">
        <f>SUM(#REF!+#REF!)</f>
        <v>#REF!</v>
      </c>
      <c r="I14" s="1" t="e">
        <f>+#REF!+#REF!</f>
        <v>#REF!</v>
      </c>
      <c r="J14" s="13" t="e">
        <f t="shared" si="3"/>
        <v>#REF!</v>
      </c>
      <c r="K14" s="1" t="e">
        <f>SUM(#REF!+#REF!)</f>
        <v>#REF!</v>
      </c>
      <c r="L14" s="1" t="e">
        <f>SUM(#REF!+#REF!)</f>
        <v>#REF!</v>
      </c>
      <c r="M14" s="1" t="e">
        <f>SUM(#REF!+#REF!)</f>
        <v>#REF!</v>
      </c>
      <c r="N14" s="13" t="e">
        <f t="shared" si="4"/>
        <v>#REF!</v>
      </c>
      <c r="O14" s="1" t="e">
        <f>#REF!+#REF!</f>
        <v>#REF!</v>
      </c>
      <c r="P14" s="1" t="e">
        <f>#REF!+#REF!</f>
        <v>#REF!</v>
      </c>
      <c r="Q14" s="1" t="e">
        <f>#REF!+#REF!</f>
        <v>#REF!</v>
      </c>
      <c r="R14" s="13" t="e">
        <f t="shared" si="5"/>
        <v>#REF!</v>
      </c>
      <c r="S14" s="1" t="e">
        <f>#REF!+#REF!</f>
        <v>#REF!</v>
      </c>
      <c r="T14" s="1" t="e">
        <f>#REF!+#REF!</f>
        <v>#REF!</v>
      </c>
      <c r="U14" s="1" t="e">
        <f>#REF!+#REF!</f>
        <v>#REF!</v>
      </c>
      <c r="V14" s="13" t="e">
        <f t="shared" si="6"/>
        <v>#REF!</v>
      </c>
      <c r="W14" s="1" t="e">
        <f>COUNTIFS(#REF!,C14,#REF!,"жисмоний шахслар")</f>
        <v>#REF!</v>
      </c>
      <c r="X14" s="1" t="e">
        <f>+COUNTIFS(#REF!,C14,#REF!,"юридик шахс")</f>
        <v>#REF!</v>
      </c>
      <c r="Y14" s="1" t="e">
        <f>+COUNTIFS(#REF!,C14,#REF!,"ариза")</f>
        <v>#REF!</v>
      </c>
      <c r="Z14" s="1" t="e">
        <f>+COUNTIFS(#REF!,C14,#REF!,"таклиф")</f>
        <v>#REF!</v>
      </c>
      <c r="AA14" s="1" t="e">
        <f>+COUNTIFS(#REF!,C14,#REF!,"шикоят")</f>
        <v>#REF!</v>
      </c>
      <c r="AB14" s="1" t="e">
        <f>COUNTIFS(#REF!,C14,#REF!,1)</f>
        <v>#REF!</v>
      </c>
      <c r="AC14" s="3" t="e">
        <f>SUMIF(#REF!,C14,#REF!)</f>
        <v>#REF!</v>
      </c>
    </row>
    <row r="15" spans="2:33" ht="15.75" x14ac:dyDescent="0.25">
      <c r="B15" s="12">
        <v>7</v>
      </c>
      <c r="C15" s="4" t="s">
        <v>16</v>
      </c>
      <c r="D15" s="14" t="e">
        <f t="shared" si="2"/>
        <v>#REF!</v>
      </c>
      <c r="E15" s="1" t="e">
        <f>+COUNTIFS(#REF!,C15,#REF!,"алиев")</f>
        <v>#REF!</v>
      </c>
      <c r="F15" s="1" t="e">
        <f>+COUNTIFS(#REF!,C15,#REF!,"Бекдурдиев")</f>
        <v>#REF!</v>
      </c>
      <c r="G15" s="1" t="e">
        <f>SUM(#REF!+#REF!)</f>
        <v>#REF!</v>
      </c>
      <c r="H15" s="1" t="e">
        <f>SUM(#REF!+#REF!)</f>
        <v>#REF!</v>
      </c>
      <c r="I15" s="1" t="e">
        <f>+#REF!+#REF!</f>
        <v>#REF!</v>
      </c>
      <c r="J15" s="13" t="e">
        <f t="shared" si="3"/>
        <v>#REF!</v>
      </c>
      <c r="K15" s="1" t="e">
        <f>SUM(#REF!+#REF!)</f>
        <v>#REF!</v>
      </c>
      <c r="L15" s="1" t="e">
        <f>SUM(#REF!+#REF!)</f>
        <v>#REF!</v>
      </c>
      <c r="M15" s="1" t="e">
        <f>SUM(#REF!+#REF!)</f>
        <v>#REF!</v>
      </c>
      <c r="N15" s="13" t="e">
        <f t="shared" si="4"/>
        <v>#REF!</v>
      </c>
      <c r="O15" s="1" t="e">
        <f>#REF!+#REF!</f>
        <v>#REF!</v>
      </c>
      <c r="P15" s="1" t="e">
        <f>#REF!+#REF!</f>
        <v>#REF!</v>
      </c>
      <c r="Q15" s="1" t="e">
        <f>#REF!+#REF!</f>
        <v>#REF!</v>
      </c>
      <c r="R15" s="13" t="e">
        <f t="shared" si="5"/>
        <v>#REF!</v>
      </c>
      <c r="S15" s="1" t="e">
        <f>#REF!+#REF!</f>
        <v>#REF!</v>
      </c>
      <c r="T15" s="1" t="e">
        <f>#REF!+#REF!</f>
        <v>#REF!</v>
      </c>
      <c r="U15" s="1" t="e">
        <f>#REF!+#REF!</f>
        <v>#REF!</v>
      </c>
      <c r="V15" s="13" t="e">
        <f t="shared" si="6"/>
        <v>#REF!</v>
      </c>
      <c r="W15" s="1" t="e">
        <f>COUNTIFS(#REF!,C15,#REF!,"жисмоний шахслар")</f>
        <v>#REF!</v>
      </c>
      <c r="X15" s="1" t="e">
        <f>+COUNTIFS(#REF!,C15,#REF!,"юридик шахс")</f>
        <v>#REF!</v>
      </c>
      <c r="Y15" s="1" t="e">
        <f>+COUNTIFS(#REF!,C15,#REF!,"ариза")</f>
        <v>#REF!</v>
      </c>
      <c r="Z15" s="1" t="e">
        <f>+COUNTIFS(#REF!,C15,#REF!,"таклиф")</f>
        <v>#REF!</v>
      </c>
      <c r="AA15" s="1" t="e">
        <f>+COUNTIFS(#REF!,C15,#REF!,"шикоят")</f>
        <v>#REF!</v>
      </c>
      <c r="AB15" s="1" t="e">
        <f>COUNTIFS(#REF!,C15,#REF!,1)</f>
        <v>#REF!</v>
      </c>
      <c r="AC15" s="3" t="e">
        <f>SUMIF(#REF!,C15,#REF!)</f>
        <v>#REF!</v>
      </c>
    </row>
    <row r="16" spans="2:33" ht="15.75" x14ac:dyDescent="0.25">
      <c r="B16" s="12">
        <v>8</v>
      </c>
      <c r="C16" s="4" t="s">
        <v>18</v>
      </c>
      <c r="D16" s="14" t="e">
        <f t="shared" si="2"/>
        <v>#REF!</v>
      </c>
      <c r="E16" s="1" t="e">
        <f>+COUNTIFS(#REF!,C16,#REF!,"алиев")</f>
        <v>#REF!</v>
      </c>
      <c r="F16" s="1" t="e">
        <f>+COUNTIFS(#REF!,C16,#REF!,"Бекдурдиев")</f>
        <v>#REF!</v>
      </c>
      <c r="G16" s="1" t="e">
        <f>SUM(#REF!+#REF!)</f>
        <v>#REF!</v>
      </c>
      <c r="H16" s="1" t="e">
        <f>SUM(#REF!+#REF!)</f>
        <v>#REF!</v>
      </c>
      <c r="I16" s="1" t="e">
        <f>+#REF!+#REF!</f>
        <v>#REF!</v>
      </c>
      <c r="J16" s="13" t="e">
        <f t="shared" si="3"/>
        <v>#REF!</v>
      </c>
      <c r="K16" s="1" t="e">
        <f>SUM(#REF!+#REF!)</f>
        <v>#REF!</v>
      </c>
      <c r="L16" s="1" t="e">
        <f>SUM(#REF!+#REF!)</f>
        <v>#REF!</v>
      </c>
      <c r="M16" s="1" t="e">
        <f>SUM(#REF!+#REF!)</f>
        <v>#REF!</v>
      </c>
      <c r="N16" s="13" t="e">
        <f t="shared" si="4"/>
        <v>#REF!</v>
      </c>
      <c r="O16" s="1" t="e">
        <f>#REF!+#REF!</f>
        <v>#REF!</v>
      </c>
      <c r="P16" s="1" t="e">
        <f>#REF!+#REF!</f>
        <v>#REF!</v>
      </c>
      <c r="Q16" s="1" t="e">
        <f>#REF!+#REF!</f>
        <v>#REF!</v>
      </c>
      <c r="R16" s="13" t="e">
        <f t="shared" si="5"/>
        <v>#REF!</v>
      </c>
      <c r="S16" s="1" t="e">
        <f>#REF!+#REF!</f>
        <v>#REF!</v>
      </c>
      <c r="T16" s="1" t="e">
        <f>#REF!+#REF!</f>
        <v>#REF!</v>
      </c>
      <c r="U16" s="1" t="e">
        <f>#REF!+#REF!</f>
        <v>#REF!</v>
      </c>
      <c r="V16" s="13" t="e">
        <f t="shared" si="6"/>
        <v>#REF!</v>
      </c>
      <c r="W16" s="1" t="e">
        <f>COUNTIFS(#REF!,C16,#REF!,"жисмоний шахслар")</f>
        <v>#REF!</v>
      </c>
      <c r="X16" s="1" t="e">
        <f>+COUNTIFS(#REF!,C16,#REF!,"юридик шахс")</f>
        <v>#REF!</v>
      </c>
      <c r="Y16" s="1" t="e">
        <f>+COUNTIFS(#REF!,C16,#REF!,"ариза")</f>
        <v>#REF!</v>
      </c>
      <c r="Z16" s="1" t="e">
        <f>+COUNTIFS(#REF!,C16,#REF!,"таклиф")</f>
        <v>#REF!</v>
      </c>
      <c r="AA16" s="1" t="e">
        <f>+COUNTIFS(#REF!,C16,#REF!,"шикоят")</f>
        <v>#REF!</v>
      </c>
      <c r="AB16" s="1" t="e">
        <f>COUNTIFS(#REF!,C16,#REF!,1)</f>
        <v>#REF!</v>
      </c>
      <c r="AC16" s="3" t="e">
        <f>SUMIF(#REF!,C16,#REF!)</f>
        <v>#REF!</v>
      </c>
    </row>
    <row r="17" spans="2:29" ht="15.75" x14ac:dyDescent="0.25">
      <c r="B17" s="12">
        <v>9</v>
      </c>
      <c r="C17" s="4" t="s">
        <v>20</v>
      </c>
      <c r="D17" s="14" t="e">
        <f t="shared" si="2"/>
        <v>#REF!</v>
      </c>
      <c r="E17" s="1" t="e">
        <f>+COUNTIFS(#REF!,C17,#REF!,"алиев")</f>
        <v>#REF!</v>
      </c>
      <c r="F17" s="1" t="e">
        <f>+COUNTIFS(#REF!,C17,#REF!,"Бекдурдиев")</f>
        <v>#REF!</v>
      </c>
      <c r="G17" s="1" t="e">
        <f>SUM(#REF!+#REF!)</f>
        <v>#REF!</v>
      </c>
      <c r="H17" s="1" t="e">
        <f>SUM(#REF!+#REF!)</f>
        <v>#REF!</v>
      </c>
      <c r="I17" s="1" t="e">
        <f>+#REF!+#REF!</f>
        <v>#REF!</v>
      </c>
      <c r="J17" s="13" t="e">
        <f t="shared" si="3"/>
        <v>#REF!</v>
      </c>
      <c r="K17" s="1" t="e">
        <f>SUM(#REF!+#REF!)</f>
        <v>#REF!</v>
      </c>
      <c r="L17" s="1" t="e">
        <f>SUM(#REF!+#REF!)</f>
        <v>#REF!</v>
      </c>
      <c r="M17" s="1" t="e">
        <f>SUM(#REF!+#REF!)</f>
        <v>#REF!</v>
      </c>
      <c r="N17" s="13" t="e">
        <f t="shared" si="4"/>
        <v>#REF!</v>
      </c>
      <c r="O17" s="1" t="e">
        <f>#REF!+#REF!</f>
        <v>#REF!</v>
      </c>
      <c r="P17" s="1" t="e">
        <f>#REF!+#REF!</f>
        <v>#REF!</v>
      </c>
      <c r="Q17" s="1" t="e">
        <f>#REF!+#REF!</f>
        <v>#REF!</v>
      </c>
      <c r="R17" s="13" t="e">
        <f t="shared" si="5"/>
        <v>#REF!</v>
      </c>
      <c r="S17" s="1" t="e">
        <f>#REF!+#REF!</f>
        <v>#REF!</v>
      </c>
      <c r="T17" s="1" t="e">
        <f>#REF!+#REF!</f>
        <v>#REF!</v>
      </c>
      <c r="U17" s="1" t="e">
        <f>#REF!+#REF!</f>
        <v>#REF!</v>
      </c>
      <c r="V17" s="13" t="e">
        <f t="shared" si="6"/>
        <v>#REF!</v>
      </c>
      <c r="W17" s="1" t="e">
        <f>COUNTIFS(#REF!,C17,#REF!,"жисмоний шахслар")</f>
        <v>#REF!</v>
      </c>
      <c r="X17" s="1" t="e">
        <f>+COUNTIFS(#REF!,C17,#REF!,"юридик шахс")</f>
        <v>#REF!</v>
      </c>
      <c r="Y17" s="1" t="e">
        <f>+COUNTIFS(#REF!,C17,#REF!,"ариза")</f>
        <v>#REF!</v>
      </c>
      <c r="Z17" s="1" t="e">
        <f>+COUNTIFS(#REF!,C17,#REF!,"таклиф")</f>
        <v>#REF!</v>
      </c>
      <c r="AA17" s="1" t="e">
        <f>+COUNTIFS(#REF!,C17,#REF!,"шикоят")</f>
        <v>#REF!</v>
      </c>
      <c r="AB17" s="1" t="e">
        <f>COUNTIFS(#REF!,C17,#REF!,1)</f>
        <v>#REF!</v>
      </c>
      <c r="AC17" s="3" t="e">
        <f>SUMIF(#REF!,C17,#REF!)</f>
        <v>#REF!</v>
      </c>
    </row>
    <row r="18" spans="2:29" ht="15.75" x14ac:dyDescent="0.25">
      <c r="B18" s="12">
        <v>10</v>
      </c>
      <c r="C18" s="4" t="s">
        <v>23</v>
      </c>
      <c r="D18" s="14" t="e">
        <f t="shared" si="2"/>
        <v>#REF!</v>
      </c>
      <c r="E18" s="1" t="e">
        <f>+COUNTIFS(#REF!,C18,#REF!,"алиев")</f>
        <v>#REF!</v>
      </c>
      <c r="F18" s="1" t="e">
        <f>+COUNTIFS(#REF!,C18,#REF!,"Бекдурдиев")</f>
        <v>#REF!</v>
      </c>
      <c r="G18" s="1" t="e">
        <f>SUM(#REF!+#REF!)</f>
        <v>#REF!</v>
      </c>
      <c r="H18" s="1" t="e">
        <f>SUM(#REF!+#REF!)</f>
        <v>#REF!</v>
      </c>
      <c r="I18" s="1" t="e">
        <f>+#REF!+#REF!</f>
        <v>#REF!</v>
      </c>
      <c r="J18" s="13" t="e">
        <f t="shared" si="3"/>
        <v>#REF!</v>
      </c>
      <c r="K18" s="1" t="e">
        <f>SUM(#REF!+#REF!)</f>
        <v>#REF!</v>
      </c>
      <c r="L18" s="1" t="e">
        <f>SUM(#REF!+#REF!)</f>
        <v>#REF!</v>
      </c>
      <c r="M18" s="1" t="e">
        <f>SUM(#REF!+#REF!)</f>
        <v>#REF!</v>
      </c>
      <c r="N18" s="13" t="e">
        <f t="shared" si="4"/>
        <v>#REF!</v>
      </c>
      <c r="O18" s="1" t="e">
        <f>#REF!+#REF!</f>
        <v>#REF!</v>
      </c>
      <c r="P18" s="1" t="e">
        <f>#REF!+#REF!</f>
        <v>#REF!</v>
      </c>
      <c r="Q18" s="1" t="e">
        <f>#REF!+#REF!</f>
        <v>#REF!</v>
      </c>
      <c r="R18" s="13" t="e">
        <f t="shared" si="5"/>
        <v>#REF!</v>
      </c>
      <c r="S18" s="1" t="e">
        <f>#REF!+#REF!</f>
        <v>#REF!</v>
      </c>
      <c r="T18" s="1" t="e">
        <f>#REF!+#REF!</f>
        <v>#REF!</v>
      </c>
      <c r="U18" s="1" t="e">
        <f>#REF!+#REF!</f>
        <v>#REF!</v>
      </c>
      <c r="V18" s="13" t="e">
        <f t="shared" si="6"/>
        <v>#REF!</v>
      </c>
      <c r="W18" s="1" t="e">
        <f>COUNTIFS(#REF!,C18,#REF!,"жисмоний шахслар")</f>
        <v>#REF!</v>
      </c>
      <c r="X18" s="1" t="e">
        <f>+COUNTIFS(#REF!,C18,#REF!,"юридик шахс")</f>
        <v>#REF!</v>
      </c>
      <c r="Y18" s="1" t="e">
        <f>+COUNTIFS(#REF!,C18,#REF!,"ариза")</f>
        <v>#REF!</v>
      </c>
      <c r="Z18" s="1" t="e">
        <f>+COUNTIFS(#REF!,C18,#REF!,"таклиф")</f>
        <v>#REF!</v>
      </c>
      <c r="AA18" s="1" t="e">
        <f>+COUNTIFS(#REF!,C18,#REF!,"шикоят")</f>
        <v>#REF!</v>
      </c>
      <c r="AB18" s="1" t="e">
        <f>COUNTIFS(#REF!,C18,#REF!,1)</f>
        <v>#REF!</v>
      </c>
      <c r="AC18" s="3" t="e">
        <f>SUMIF(#REF!,C18,#REF!)</f>
        <v>#REF!</v>
      </c>
    </row>
    <row r="19" spans="2:29" ht="31.5" x14ac:dyDescent="0.25">
      <c r="B19" s="12">
        <v>11</v>
      </c>
      <c r="C19" s="4" t="s">
        <v>17</v>
      </c>
      <c r="D19" s="14" t="e">
        <f t="shared" si="2"/>
        <v>#REF!</v>
      </c>
      <c r="E19" s="1" t="e">
        <f>+COUNTIFS(#REF!,C19,#REF!,"алиев")</f>
        <v>#REF!</v>
      </c>
      <c r="F19" s="1" t="e">
        <f>+COUNTIFS(#REF!,C19,#REF!,"Бекдурдиев")</f>
        <v>#REF!</v>
      </c>
      <c r="G19" s="1" t="e">
        <f>SUM(#REF!+#REF!)</f>
        <v>#REF!</v>
      </c>
      <c r="H19" s="1" t="e">
        <f>SUM(#REF!+#REF!)</f>
        <v>#REF!</v>
      </c>
      <c r="I19" s="1" t="e">
        <f>+#REF!+#REF!</f>
        <v>#REF!</v>
      </c>
      <c r="J19" s="13" t="e">
        <f t="shared" si="3"/>
        <v>#REF!</v>
      </c>
      <c r="K19" s="1" t="e">
        <f>SUM(#REF!+#REF!)</f>
        <v>#REF!</v>
      </c>
      <c r="L19" s="1" t="e">
        <f>SUM(#REF!+#REF!)</f>
        <v>#REF!</v>
      </c>
      <c r="M19" s="1" t="e">
        <f>SUM(#REF!+#REF!)</f>
        <v>#REF!</v>
      </c>
      <c r="N19" s="13" t="e">
        <f t="shared" si="4"/>
        <v>#REF!</v>
      </c>
      <c r="O19" s="1" t="e">
        <f>#REF!+#REF!</f>
        <v>#REF!</v>
      </c>
      <c r="P19" s="1" t="e">
        <f>#REF!+#REF!</f>
        <v>#REF!</v>
      </c>
      <c r="Q19" s="1" t="e">
        <f>#REF!+#REF!</f>
        <v>#REF!</v>
      </c>
      <c r="R19" s="13" t="e">
        <f t="shared" si="5"/>
        <v>#REF!</v>
      </c>
      <c r="S19" s="1" t="e">
        <f>#REF!+#REF!</f>
        <v>#REF!</v>
      </c>
      <c r="T19" s="1" t="e">
        <f>#REF!+#REF!</f>
        <v>#REF!</v>
      </c>
      <c r="U19" s="1" t="e">
        <f>#REF!+#REF!</f>
        <v>#REF!</v>
      </c>
      <c r="V19" s="13" t="e">
        <f t="shared" si="6"/>
        <v>#REF!</v>
      </c>
      <c r="W19" s="1" t="e">
        <f>COUNTIFS(#REF!,C19,#REF!,"жисмоний шахслар")</f>
        <v>#REF!</v>
      </c>
      <c r="X19" s="1" t="e">
        <f>+COUNTIFS(#REF!,C19,#REF!,"юридик шахс")</f>
        <v>#REF!</v>
      </c>
      <c r="Y19" s="1" t="e">
        <f>+COUNTIFS(#REF!,C19,#REF!,"ариза")</f>
        <v>#REF!</v>
      </c>
      <c r="Z19" s="1" t="e">
        <f>+COUNTIFS(#REF!,C19,#REF!,"таклиф")</f>
        <v>#REF!</v>
      </c>
      <c r="AA19" s="1" t="e">
        <f>+COUNTIFS(#REF!,C19,#REF!,"шикоят")</f>
        <v>#REF!</v>
      </c>
      <c r="AB19" s="1" t="e">
        <f>COUNTIFS(#REF!,C19,#REF!,1)</f>
        <v>#REF!</v>
      </c>
      <c r="AC19" s="3" t="e">
        <f>SUMIF(#REF!,C19,#REF!)</f>
        <v>#REF!</v>
      </c>
    </row>
    <row r="20" spans="2:29" ht="15.75" x14ac:dyDescent="0.25">
      <c r="B20" s="12">
        <v>12</v>
      </c>
      <c r="C20" s="4" t="s">
        <v>14</v>
      </c>
      <c r="D20" s="14" t="e">
        <f t="shared" si="2"/>
        <v>#REF!</v>
      </c>
      <c r="E20" s="1" t="e">
        <f>+COUNTIFS(#REF!,C20,#REF!,"алиев")</f>
        <v>#REF!</v>
      </c>
      <c r="F20" s="1" t="e">
        <f>+COUNTIFS(#REF!,C20,#REF!,"Бекдурдиев")</f>
        <v>#REF!</v>
      </c>
      <c r="G20" s="1" t="e">
        <f>SUM(#REF!+#REF!)</f>
        <v>#REF!</v>
      </c>
      <c r="H20" s="1" t="e">
        <f>SUM(#REF!+#REF!)</f>
        <v>#REF!</v>
      </c>
      <c r="I20" s="1" t="e">
        <f>+#REF!+#REF!</f>
        <v>#REF!</v>
      </c>
      <c r="J20" s="13" t="e">
        <f t="shared" si="3"/>
        <v>#REF!</v>
      </c>
      <c r="K20" s="1" t="e">
        <f>SUM(#REF!+#REF!)</f>
        <v>#REF!</v>
      </c>
      <c r="L20" s="1" t="e">
        <f>SUM(#REF!+#REF!)</f>
        <v>#REF!</v>
      </c>
      <c r="M20" s="1" t="e">
        <f>SUM(#REF!+#REF!)</f>
        <v>#REF!</v>
      </c>
      <c r="N20" s="13" t="e">
        <f t="shared" si="4"/>
        <v>#REF!</v>
      </c>
      <c r="O20" s="1" t="e">
        <f>#REF!+#REF!</f>
        <v>#REF!</v>
      </c>
      <c r="P20" s="1" t="e">
        <f>#REF!+#REF!</f>
        <v>#REF!</v>
      </c>
      <c r="Q20" s="1" t="e">
        <f>#REF!+#REF!</f>
        <v>#REF!</v>
      </c>
      <c r="R20" s="13" t="e">
        <f t="shared" si="5"/>
        <v>#REF!</v>
      </c>
      <c r="S20" s="1" t="e">
        <f>#REF!+#REF!</f>
        <v>#REF!</v>
      </c>
      <c r="T20" s="1" t="e">
        <f>#REF!+#REF!</f>
        <v>#REF!</v>
      </c>
      <c r="U20" s="1" t="e">
        <f>#REF!+#REF!</f>
        <v>#REF!</v>
      </c>
      <c r="V20" s="13" t="e">
        <f t="shared" si="6"/>
        <v>#REF!</v>
      </c>
      <c r="W20" s="1" t="e">
        <f>COUNTIFS(#REF!,C20,#REF!,"жисмоний шахслар")</f>
        <v>#REF!</v>
      </c>
      <c r="X20" s="1" t="e">
        <f>+COUNTIFS(#REF!,C20,#REF!,"юридик шахс")</f>
        <v>#REF!</v>
      </c>
      <c r="Y20" s="1" t="e">
        <f>+COUNTIFS(#REF!,C20,#REF!,"ариза")</f>
        <v>#REF!</v>
      </c>
      <c r="Z20" s="1" t="e">
        <f>+COUNTIFS(#REF!,C20,#REF!,"таклиф")</f>
        <v>#REF!</v>
      </c>
      <c r="AA20" s="1" t="e">
        <f>+COUNTIFS(#REF!,C20,#REF!,"шикоят")</f>
        <v>#REF!</v>
      </c>
      <c r="AB20" s="1" t="e">
        <f>COUNTIFS(#REF!,C20,#REF!,1)</f>
        <v>#REF!</v>
      </c>
      <c r="AC20" s="3" t="e">
        <f>SUMIF(#REF!,C20,#REF!)</f>
        <v>#REF!</v>
      </c>
    </row>
    <row r="21" spans="2:29" ht="15.75" x14ac:dyDescent="0.25">
      <c r="B21" s="12">
        <v>13</v>
      </c>
      <c r="C21" s="5" t="s">
        <v>58</v>
      </c>
      <c r="D21" s="14" t="e">
        <f t="shared" si="2"/>
        <v>#REF!</v>
      </c>
      <c r="E21" s="1" t="e">
        <f>+COUNTIFS(#REF!,C21,#REF!,"алиев")</f>
        <v>#REF!</v>
      </c>
      <c r="F21" s="1" t="e">
        <f>+COUNTIFS(#REF!,C21,#REF!,"Бекдурдиев")</f>
        <v>#REF!</v>
      </c>
      <c r="G21" s="1" t="e">
        <f>SUM(#REF!+#REF!)</f>
        <v>#REF!</v>
      </c>
      <c r="H21" s="1" t="e">
        <f>SUM(#REF!+#REF!)</f>
        <v>#REF!</v>
      </c>
      <c r="I21" s="1" t="e">
        <f>+#REF!+#REF!</f>
        <v>#REF!</v>
      </c>
      <c r="J21" s="13" t="e">
        <f t="shared" si="3"/>
        <v>#REF!</v>
      </c>
      <c r="K21" s="1" t="e">
        <f>SUM(#REF!+#REF!)</f>
        <v>#REF!</v>
      </c>
      <c r="L21" s="1" t="e">
        <f>SUM(#REF!+#REF!)</f>
        <v>#REF!</v>
      </c>
      <c r="M21" s="1" t="e">
        <f>SUM(#REF!+#REF!)</f>
        <v>#REF!</v>
      </c>
      <c r="N21" s="13" t="e">
        <f t="shared" si="4"/>
        <v>#REF!</v>
      </c>
      <c r="O21" s="1" t="e">
        <f>#REF!+#REF!</f>
        <v>#REF!</v>
      </c>
      <c r="P21" s="1" t="e">
        <f>#REF!+#REF!</f>
        <v>#REF!</v>
      </c>
      <c r="Q21" s="1" t="e">
        <f>#REF!+#REF!</f>
        <v>#REF!</v>
      </c>
      <c r="R21" s="13" t="e">
        <f t="shared" si="5"/>
        <v>#REF!</v>
      </c>
      <c r="S21" s="1" t="e">
        <f>#REF!+#REF!</f>
        <v>#REF!</v>
      </c>
      <c r="T21" s="1" t="e">
        <f>#REF!+#REF!</f>
        <v>#REF!</v>
      </c>
      <c r="U21" s="1" t="e">
        <f>#REF!+#REF!</f>
        <v>#REF!</v>
      </c>
      <c r="V21" s="13" t="e">
        <f t="shared" si="6"/>
        <v>#REF!</v>
      </c>
      <c r="W21" s="1" t="e">
        <f>COUNTIFS(#REF!,C21,#REF!,"жисмоний шахслар")</f>
        <v>#REF!</v>
      </c>
      <c r="X21" s="1" t="e">
        <f>+COUNTIFS(#REF!,C21,#REF!,"юридик шахс")</f>
        <v>#REF!</v>
      </c>
      <c r="Y21" s="1" t="e">
        <f>+COUNTIFS(#REF!,C21,#REF!,"ариза")</f>
        <v>#REF!</v>
      </c>
      <c r="Z21" s="1" t="e">
        <f>+COUNTIFS(#REF!,C21,#REF!,"таклиф")</f>
        <v>#REF!</v>
      </c>
      <c r="AA21" s="1" t="e">
        <f>+COUNTIFS(#REF!,C21,#REF!,"шикоят")</f>
        <v>#REF!</v>
      </c>
      <c r="AB21" s="1" t="e">
        <f>COUNTIFS(#REF!,C21,#REF!,1)</f>
        <v>#REF!</v>
      </c>
      <c r="AC21" s="3" t="e">
        <f>SUMIF(#REF!,C21,#REF!)</f>
        <v>#REF!</v>
      </c>
    </row>
    <row r="22" spans="2:29" ht="31.5" x14ac:dyDescent="0.25">
      <c r="B22" s="12">
        <v>14</v>
      </c>
      <c r="C22" s="5" t="s">
        <v>24</v>
      </c>
      <c r="D22" s="14" t="e">
        <f t="shared" si="2"/>
        <v>#REF!</v>
      </c>
      <c r="E22" s="1" t="e">
        <f>+COUNTIFS(#REF!,C22,#REF!,"алиев")</f>
        <v>#REF!</v>
      </c>
      <c r="F22" s="1" t="e">
        <f>+COUNTIFS(#REF!,C22,#REF!,"Бекдурдиев")</f>
        <v>#REF!</v>
      </c>
      <c r="G22" s="1" t="e">
        <f>SUM(#REF!+#REF!)</f>
        <v>#REF!</v>
      </c>
      <c r="H22" s="1" t="e">
        <f>SUM(#REF!+#REF!)</f>
        <v>#REF!</v>
      </c>
      <c r="I22" s="1" t="e">
        <f>+#REF!+#REF!</f>
        <v>#REF!</v>
      </c>
      <c r="J22" s="13" t="e">
        <f t="shared" si="3"/>
        <v>#REF!</v>
      </c>
      <c r="K22" s="1" t="e">
        <f>SUM(#REF!+#REF!)</f>
        <v>#REF!</v>
      </c>
      <c r="L22" s="1" t="e">
        <f>SUM(#REF!+#REF!)</f>
        <v>#REF!</v>
      </c>
      <c r="M22" s="1" t="e">
        <f>SUM(#REF!+#REF!)</f>
        <v>#REF!</v>
      </c>
      <c r="N22" s="13" t="e">
        <f t="shared" si="4"/>
        <v>#REF!</v>
      </c>
      <c r="O22" s="1" t="e">
        <f>#REF!+#REF!</f>
        <v>#REF!</v>
      </c>
      <c r="P22" s="1" t="e">
        <f>#REF!+#REF!</f>
        <v>#REF!</v>
      </c>
      <c r="Q22" s="1" t="e">
        <f>#REF!+#REF!</f>
        <v>#REF!</v>
      </c>
      <c r="R22" s="13" t="e">
        <f t="shared" si="5"/>
        <v>#REF!</v>
      </c>
      <c r="S22" s="1" t="e">
        <f>#REF!+#REF!</f>
        <v>#REF!</v>
      </c>
      <c r="T22" s="1" t="e">
        <f>#REF!+#REF!</f>
        <v>#REF!</v>
      </c>
      <c r="U22" s="1" t="e">
        <f>#REF!+#REF!</f>
        <v>#REF!</v>
      </c>
      <c r="V22" s="13" t="e">
        <f t="shared" si="6"/>
        <v>#REF!</v>
      </c>
      <c r="W22" s="1" t="e">
        <f>COUNTIFS(#REF!,C22,#REF!,"жисмоний шахслар")</f>
        <v>#REF!</v>
      </c>
      <c r="X22" s="1" t="e">
        <f>+COUNTIFS(#REF!,C22,#REF!,"юридик шахс")</f>
        <v>#REF!</v>
      </c>
      <c r="Y22" s="1" t="e">
        <f>+COUNTIFS(#REF!,C22,#REF!,"ариза")</f>
        <v>#REF!</v>
      </c>
      <c r="Z22" s="1" t="e">
        <f>+COUNTIFS(#REF!,C22,#REF!,"таклиф")</f>
        <v>#REF!</v>
      </c>
      <c r="AA22" s="1" t="e">
        <f>+COUNTIFS(#REF!,C22,#REF!,"шикоят")</f>
        <v>#REF!</v>
      </c>
      <c r="AB22" s="1" t="e">
        <f>COUNTIFS(#REF!,C22,#REF!,1)</f>
        <v>#REF!</v>
      </c>
      <c r="AC22" s="3" t="e">
        <f>SUMIF(#REF!,C22,#REF!)</f>
        <v>#REF!</v>
      </c>
    </row>
    <row r="23" spans="2:29" ht="15.75" x14ac:dyDescent="0.25">
      <c r="B23" s="12">
        <v>15</v>
      </c>
      <c r="C23" s="5" t="s">
        <v>3</v>
      </c>
      <c r="D23" s="14" t="e">
        <f t="shared" si="2"/>
        <v>#REF!</v>
      </c>
      <c r="E23" s="1" t="e">
        <f>+COUNTIFS(#REF!,C23,#REF!,"алиев")</f>
        <v>#REF!</v>
      </c>
      <c r="F23" s="1" t="e">
        <f>+COUNTIFS(#REF!,C23,#REF!,"Бекдурдиев")</f>
        <v>#REF!</v>
      </c>
      <c r="G23" s="1" t="e">
        <f>SUM(#REF!+#REF!)</f>
        <v>#REF!</v>
      </c>
      <c r="H23" s="1" t="e">
        <f>SUM(#REF!+#REF!)</f>
        <v>#REF!</v>
      </c>
      <c r="I23" s="1" t="e">
        <f>+#REF!+#REF!</f>
        <v>#REF!</v>
      </c>
      <c r="J23" s="13" t="e">
        <f t="shared" si="3"/>
        <v>#REF!</v>
      </c>
      <c r="K23" s="1" t="e">
        <f>SUM(#REF!+#REF!)</f>
        <v>#REF!</v>
      </c>
      <c r="L23" s="1" t="e">
        <f>SUM(#REF!+#REF!)</f>
        <v>#REF!</v>
      </c>
      <c r="M23" s="1" t="e">
        <f>SUM(#REF!+#REF!)</f>
        <v>#REF!</v>
      </c>
      <c r="N23" s="13" t="e">
        <f t="shared" si="4"/>
        <v>#REF!</v>
      </c>
      <c r="O23" s="1" t="e">
        <f>#REF!+#REF!</f>
        <v>#REF!</v>
      </c>
      <c r="P23" s="1" t="e">
        <f>#REF!+#REF!</f>
        <v>#REF!</v>
      </c>
      <c r="Q23" s="1" t="e">
        <f>#REF!+#REF!</f>
        <v>#REF!</v>
      </c>
      <c r="R23" s="13" t="e">
        <f t="shared" si="5"/>
        <v>#REF!</v>
      </c>
      <c r="S23" s="1" t="e">
        <f>#REF!+#REF!</f>
        <v>#REF!</v>
      </c>
      <c r="T23" s="1" t="e">
        <f>#REF!+#REF!</f>
        <v>#REF!</v>
      </c>
      <c r="U23" s="1" t="e">
        <f>#REF!+#REF!</f>
        <v>#REF!</v>
      </c>
      <c r="V23" s="13" t="e">
        <f t="shared" si="6"/>
        <v>#REF!</v>
      </c>
      <c r="W23" s="1" t="e">
        <f>COUNTIFS(#REF!,C23,#REF!,"жисмоний шахслар")</f>
        <v>#REF!</v>
      </c>
      <c r="X23" s="1" t="e">
        <f>+COUNTIFS(#REF!,C23,#REF!,"юридик шахс")</f>
        <v>#REF!</v>
      </c>
      <c r="Y23" s="1" t="e">
        <f>+COUNTIFS(#REF!,C23,#REF!,"ариза")</f>
        <v>#REF!</v>
      </c>
      <c r="Z23" s="1" t="e">
        <f>+COUNTIFS(#REF!,C23,#REF!,"таклиф")</f>
        <v>#REF!</v>
      </c>
      <c r="AA23" s="1" t="e">
        <f>+COUNTIFS(#REF!,C23,#REF!,"шикоят")</f>
        <v>#REF!</v>
      </c>
      <c r="AB23" s="1" t="e">
        <f>COUNTIFS(#REF!,C23,#REF!,1)</f>
        <v>#REF!</v>
      </c>
      <c r="AC23" s="3" t="e">
        <f>SUMIF(#REF!,C23,#REF!)</f>
        <v>#REF!</v>
      </c>
    </row>
    <row r="24" spans="2:29" ht="31.5" x14ac:dyDescent="0.25">
      <c r="B24" s="12">
        <v>16</v>
      </c>
      <c r="C24" s="5" t="s">
        <v>21</v>
      </c>
      <c r="D24" s="14" t="e">
        <f t="shared" si="2"/>
        <v>#REF!</v>
      </c>
      <c r="E24" s="1" t="e">
        <f>+COUNTIFS(#REF!,C24,#REF!,"алиев")</f>
        <v>#REF!</v>
      </c>
      <c r="F24" s="1" t="e">
        <f>+COUNTIFS(#REF!,C24,#REF!,"Бекдурдиев")</f>
        <v>#REF!</v>
      </c>
      <c r="G24" s="1" t="e">
        <f>SUM(#REF!+#REF!)</f>
        <v>#REF!</v>
      </c>
      <c r="H24" s="1" t="e">
        <f>SUM(#REF!+#REF!)</f>
        <v>#REF!</v>
      </c>
      <c r="I24" s="1" t="e">
        <f>+#REF!+#REF!</f>
        <v>#REF!</v>
      </c>
      <c r="J24" s="13" t="e">
        <f t="shared" si="3"/>
        <v>#REF!</v>
      </c>
      <c r="K24" s="1" t="e">
        <f>SUM(#REF!+#REF!)</f>
        <v>#REF!</v>
      </c>
      <c r="L24" s="1" t="e">
        <f>SUM(#REF!+#REF!)</f>
        <v>#REF!</v>
      </c>
      <c r="M24" s="1" t="e">
        <f>SUM(#REF!+#REF!)</f>
        <v>#REF!</v>
      </c>
      <c r="N24" s="13" t="e">
        <f t="shared" si="4"/>
        <v>#REF!</v>
      </c>
      <c r="O24" s="1" t="e">
        <f>#REF!+#REF!</f>
        <v>#REF!</v>
      </c>
      <c r="P24" s="1" t="e">
        <f>#REF!+#REF!</f>
        <v>#REF!</v>
      </c>
      <c r="Q24" s="1" t="e">
        <f>#REF!+#REF!</f>
        <v>#REF!</v>
      </c>
      <c r="R24" s="13" t="e">
        <f t="shared" si="5"/>
        <v>#REF!</v>
      </c>
      <c r="S24" s="1" t="e">
        <f>#REF!+#REF!</f>
        <v>#REF!</v>
      </c>
      <c r="T24" s="1" t="e">
        <f>#REF!+#REF!</f>
        <v>#REF!</v>
      </c>
      <c r="U24" s="1" t="e">
        <f>#REF!+#REF!</f>
        <v>#REF!</v>
      </c>
      <c r="V24" s="13" t="e">
        <f t="shared" si="6"/>
        <v>#REF!</v>
      </c>
      <c r="W24" s="1" t="e">
        <f>COUNTIFS(#REF!,C24,#REF!,"жисмоний шахслар")</f>
        <v>#REF!</v>
      </c>
      <c r="X24" s="1" t="e">
        <f>+COUNTIFS(#REF!,C24,#REF!,"юридик шахс")</f>
        <v>#REF!</v>
      </c>
      <c r="Y24" s="1" t="e">
        <f>+COUNTIFS(#REF!,C24,#REF!,"ариза")</f>
        <v>#REF!</v>
      </c>
      <c r="Z24" s="1" t="e">
        <f>+COUNTIFS(#REF!,C24,#REF!,"таклиф")</f>
        <v>#REF!</v>
      </c>
      <c r="AA24" s="1" t="e">
        <f>+COUNTIFS(#REF!,C24,#REF!,"шикоят")</f>
        <v>#REF!</v>
      </c>
      <c r="AB24" s="1" t="e">
        <f>COUNTIFS(#REF!,C24,#REF!,1)</f>
        <v>#REF!</v>
      </c>
      <c r="AC24" s="3" t="e">
        <f>SUMIF(#REF!,C24,#REF!)</f>
        <v>#REF!</v>
      </c>
    </row>
    <row r="25" spans="2:29" ht="15.75" x14ac:dyDescent="0.25">
      <c r="B25" s="12">
        <v>17</v>
      </c>
      <c r="C25" s="5" t="s">
        <v>15</v>
      </c>
      <c r="D25" s="14" t="e">
        <f t="shared" si="2"/>
        <v>#REF!</v>
      </c>
      <c r="E25" s="1" t="e">
        <f>+COUNTIFS(#REF!,C25,#REF!,"алиев")</f>
        <v>#REF!</v>
      </c>
      <c r="F25" s="1" t="e">
        <f>+COUNTIFS(#REF!,C25,#REF!,"Бекдурдиев")</f>
        <v>#REF!</v>
      </c>
      <c r="G25" s="1" t="e">
        <f>SUM(#REF!+#REF!)</f>
        <v>#REF!</v>
      </c>
      <c r="H25" s="1" t="e">
        <f>SUM(#REF!+#REF!)</f>
        <v>#REF!</v>
      </c>
      <c r="I25" s="1" t="e">
        <f>+#REF!+#REF!</f>
        <v>#REF!</v>
      </c>
      <c r="J25" s="13" t="e">
        <f t="shared" si="3"/>
        <v>#REF!</v>
      </c>
      <c r="K25" s="1" t="e">
        <f>SUM(#REF!+#REF!)</f>
        <v>#REF!</v>
      </c>
      <c r="L25" s="1" t="e">
        <f>SUM(#REF!+#REF!)</f>
        <v>#REF!</v>
      </c>
      <c r="M25" s="1" t="e">
        <f>SUM(#REF!+#REF!)</f>
        <v>#REF!</v>
      </c>
      <c r="N25" s="13" t="e">
        <f t="shared" si="4"/>
        <v>#REF!</v>
      </c>
      <c r="O25" s="1" t="e">
        <f>#REF!+#REF!</f>
        <v>#REF!</v>
      </c>
      <c r="P25" s="1" t="e">
        <f>#REF!+#REF!</f>
        <v>#REF!</v>
      </c>
      <c r="Q25" s="1" t="e">
        <f>#REF!+#REF!</f>
        <v>#REF!</v>
      </c>
      <c r="R25" s="13" t="e">
        <f t="shared" si="5"/>
        <v>#REF!</v>
      </c>
      <c r="S25" s="1" t="e">
        <f>#REF!+#REF!</f>
        <v>#REF!</v>
      </c>
      <c r="T25" s="1" t="e">
        <f>#REF!+#REF!</f>
        <v>#REF!</v>
      </c>
      <c r="U25" s="1" t="e">
        <f>#REF!+#REF!</f>
        <v>#REF!</v>
      </c>
      <c r="V25" s="13" t="e">
        <f t="shared" si="6"/>
        <v>#REF!</v>
      </c>
      <c r="W25" s="1" t="e">
        <f>COUNTIFS(#REF!,C25,#REF!,"жисмоний шахслар")</f>
        <v>#REF!</v>
      </c>
      <c r="X25" s="1" t="e">
        <f>+COUNTIFS(#REF!,C25,#REF!,"юридик шахс")</f>
        <v>#REF!</v>
      </c>
      <c r="Y25" s="1" t="e">
        <f>+COUNTIFS(#REF!,C25,#REF!,"ариза")</f>
        <v>#REF!</v>
      </c>
      <c r="Z25" s="1" t="e">
        <f>+COUNTIFS(#REF!,C25,#REF!,"таклиф")</f>
        <v>#REF!</v>
      </c>
      <c r="AA25" s="1" t="e">
        <f>+COUNTIFS(#REF!,C25,#REF!,"шикоят")</f>
        <v>#REF!</v>
      </c>
      <c r="AB25" s="1" t="e">
        <f>COUNTIFS(#REF!,C25,#REF!,1)</f>
        <v>#REF!</v>
      </c>
      <c r="AC25" s="3" t="e">
        <f>SUMIF(#REF!,C25,#REF!)</f>
        <v>#REF!</v>
      </c>
    </row>
    <row r="26" spans="2:29" ht="31.5" x14ac:dyDescent="0.25">
      <c r="B26" s="12">
        <v>18</v>
      </c>
      <c r="C26" s="5" t="s">
        <v>61</v>
      </c>
      <c r="D26" s="14" t="e">
        <f t="shared" si="2"/>
        <v>#REF!</v>
      </c>
      <c r="E26" s="1" t="e">
        <f>+COUNTIFS(#REF!,C26,#REF!,"алиев")</f>
        <v>#REF!</v>
      </c>
      <c r="F26" s="1" t="e">
        <f>+COUNTIFS(#REF!,C26,#REF!,"Бекдурдиев")</f>
        <v>#REF!</v>
      </c>
      <c r="G26" s="1" t="e">
        <f>SUM(#REF!+#REF!)</f>
        <v>#REF!</v>
      </c>
      <c r="H26" s="1" t="e">
        <f>SUM(#REF!+#REF!)</f>
        <v>#REF!</v>
      </c>
      <c r="I26" s="1" t="e">
        <f>+#REF!+#REF!</f>
        <v>#REF!</v>
      </c>
      <c r="J26" s="13" t="e">
        <f t="shared" si="3"/>
        <v>#REF!</v>
      </c>
      <c r="K26" s="1" t="e">
        <f>SUM(#REF!+#REF!)</f>
        <v>#REF!</v>
      </c>
      <c r="L26" s="1" t="e">
        <f>SUM(#REF!+#REF!)</f>
        <v>#REF!</v>
      </c>
      <c r="M26" s="1" t="e">
        <f>SUM(#REF!+#REF!)</f>
        <v>#REF!</v>
      </c>
      <c r="N26" s="13" t="e">
        <f t="shared" si="4"/>
        <v>#REF!</v>
      </c>
      <c r="O26" s="1" t="e">
        <f>#REF!+#REF!</f>
        <v>#REF!</v>
      </c>
      <c r="P26" s="1" t="e">
        <f>#REF!+#REF!</f>
        <v>#REF!</v>
      </c>
      <c r="Q26" s="1" t="e">
        <f>#REF!+#REF!</f>
        <v>#REF!</v>
      </c>
      <c r="R26" s="13" t="e">
        <f t="shared" si="5"/>
        <v>#REF!</v>
      </c>
      <c r="S26" s="1" t="e">
        <f>#REF!+#REF!</f>
        <v>#REF!</v>
      </c>
      <c r="T26" s="1" t="e">
        <f>#REF!+#REF!</f>
        <v>#REF!</v>
      </c>
      <c r="U26" s="1" t="e">
        <f>#REF!+#REF!</f>
        <v>#REF!</v>
      </c>
      <c r="V26" s="13" t="e">
        <f t="shared" si="6"/>
        <v>#REF!</v>
      </c>
      <c r="W26" s="1" t="e">
        <f>COUNTIFS(#REF!,C26,#REF!,"жисмоний шахслар")</f>
        <v>#REF!</v>
      </c>
      <c r="X26" s="1" t="e">
        <f>+COUNTIFS(#REF!,C26,#REF!,"юридик шахс")</f>
        <v>#REF!</v>
      </c>
      <c r="Y26" s="1" t="e">
        <f>+COUNTIFS(#REF!,C26,#REF!,"ариза")</f>
        <v>#REF!</v>
      </c>
      <c r="Z26" s="1" t="e">
        <f>+COUNTIFS(#REF!,C26,#REF!,"таклиф")</f>
        <v>#REF!</v>
      </c>
      <c r="AA26" s="1" t="e">
        <f>+COUNTIFS(#REF!,C26,#REF!,"шикоят")</f>
        <v>#REF!</v>
      </c>
      <c r="AB26" s="1" t="e">
        <f>COUNTIFS(#REF!,C26,#REF!,1)</f>
        <v>#REF!</v>
      </c>
      <c r="AC26" s="3" t="e">
        <f>SUMIF(#REF!,C26,#REF!)</f>
        <v>#REF!</v>
      </c>
    </row>
    <row r="27" spans="2:29" ht="47.25" x14ac:dyDescent="0.25">
      <c r="B27" s="12">
        <v>19</v>
      </c>
      <c r="C27" s="5" t="s">
        <v>27</v>
      </c>
      <c r="D27" s="14" t="e">
        <f t="shared" si="2"/>
        <v>#REF!</v>
      </c>
      <c r="E27" s="1" t="e">
        <f>+COUNTIFS(#REF!,C27,#REF!,"алиев")</f>
        <v>#REF!</v>
      </c>
      <c r="F27" s="1" t="e">
        <f>+COUNTIFS(#REF!,C27,#REF!,"Бекдурдиев")</f>
        <v>#REF!</v>
      </c>
      <c r="G27" s="1" t="e">
        <f>SUM(#REF!+#REF!)</f>
        <v>#REF!</v>
      </c>
      <c r="H27" s="1" t="e">
        <f>SUM(#REF!+#REF!)</f>
        <v>#REF!</v>
      </c>
      <c r="I27" s="1" t="e">
        <f>+#REF!+#REF!</f>
        <v>#REF!</v>
      </c>
      <c r="J27" s="13" t="e">
        <f t="shared" si="3"/>
        <v>#REF!</v>
      </c>
      <c r="K27" s="1" t="e">
        <f>SUM(#REF!+#REF!)</f>
        <v>#REF!</v>
      </c>
      <c r="L27" s="1" t="e">
        <f>SUM(#REF!+#REF!)</f>
        <v>#REF!</v>
      </c>
      <c r="M27" s="1" t="e">
        <f>SUM(#REF!+#REF!)</f>
        <v>#REF!</v>
      </c>
      <c r="N27" s="13" t="e">
        <f t="shared" si="4"/>
        <v>#REF!</v>
      </c>
      <c r="O27" s="1" t="e">
        <f>#REF!+#REF!</f>
        <v>#REF!</v>
      </c>
      <c r="P27" s="1" t="e">
        <f>#REF!+#REF!</f>
        <v>#REF!</v>
      </c>
      <c r="Q27" s="1" t="e">
        <f>#REF!+#REF!</f>
        <v>#REF!</v>
      </c>
      <c r="R27" s="13" t="e">
        <f t="shared" si="5"/>
        <v>#REF!</v>
      </c>
      <c r="S27" s="1" t="e">
        <f>#REF!+#REF!</f>
        <v>#REF!</v>
      </c>
      <c r="T27" s="1" t="e">
        <f>#REF!+#REF!</f>
        <v>#REF!</v>
      </c>
      <c r="U27" s="1" t="e">
        <f>#REF!+#REF!</f>
        <v>#REF!</v>
      </c>
      <c r="V27" s="13" t="e">
        <f t="shared" si="6"/>
        <v>#REF!</v>
      </c>
      <c r="W27" s="1" t="e">
        <f>COUNTIFS(#REF!,C27,#REF!,"жисмоний шахслар")</f>
        <v>#REF!</v>
      </c>
      <c r="X27" s="1" t="e">
        <f>+COUNTIFS(#REF!,C27,#REF!,"юридик шахс")</f>
        <v>#REF!</v>
      </c>
      <c r="Y27" s="1" t="e">
        <f>+COUNTIFS(#REF!,C27,#REF!,"ариза")</f>
        <v>#REF!</v>
      </c>
      <c r="Z27" s="1" t="e">
        <f>+COUNTIFS(#REF!,C27,#REF!,"таклиф")</f>
        <v>#REF!</v>
      </c>
      <c r="AA27" s="1" t="e">
        <f>+COUNTIFS(#REF!,C27,#REF!,"шикоят")</f>
        <v>#REF!</v>
      </c>
      <c r="AB27" s="1" t="e">
        <f>COUNTIFS(#REF!,C27,#REF!,1)</f>
        <v>#REF!</v>
      </c>
      <c r="AC27" s="3" t="e">
        <f>SUMIF(#REF!,C27,#REF!)</f>
        <v>#REF!</v>
      </c>
    </row>
    <row r="28" spans="2:29" ht="47.25" x14ac:dyDescent="0.25">
      <c r="B28" s="12">
        <v>20</v>
      </c>
      <c r="C28" s="5" t="s">
        <v>26</v>
      </c>
      <c r="D28" s="14" t="e">
        <f t="shared" si="2"/>
        <v>#REF!</v>
      </c>
      <c r="E28" s="1" t="e">
        <f>+COUNTIFS(#REF!,C28,#REF!,"алиев")</f>
        <v>#REF!</v>
      </c>
      <c r="F28" s="1" t="e">
        <f>+COUNTIFS(#REF!,C28,#REF!,"Бекдурдиев")</f>
        <v>#REF!</v>
      </c>
      <c r="G28" s="1" t="e">
        <f>SUM(#REF!+#REF!)</f>
        <v>#REF!</v>
      </c>
      <c r="H28" s="1" t="e">
        <f>SUM(#REF!+#REF!)</f>
        <v>#REF!</v>
      </c>
      <c r="I28" s="1" t="e">
        <f>+#REF!+#REF!</f>
        <v>#REF!</v>
      </c>
      <c r="J28" s="13" t="e">
        <f t="shared" si="3"/>
        <v>#REF!</v>
      </c>
      <c r="K28" s="1" t="e">
        <f>SUM(#REF!+#REF!)</f>
        <v>#REF!</v>
      </c>
      <c r="L28" s="1" t="e">
        <f>SUM(#REF!+#REF!)</f>
        <v>#REF!</v>
      </c>
      <c r="M28" s="1" t="e">
        <f>SUM(#REF!+#REF!)</f>
        <v>#REF!</v>
      </c>
      <c r="N28" s="13" t="e">
        <f t="shared" si="4"/>
        <v>#REF!</v>
      </c>
      <c r="O28" s="1" t="e">
        <f>#REF!+#REF!</f>
        <v>#REF!</v>
      </c>
      <c r="P28" s="1" t="e">
        <f>#REF!+#REF!</f>
        <v>#REF!</v>
      </c>
      <c r="Q28" s="1" t="e">
        <f>#REF!+#REF!</f>
        <v>#REF!</v>
      </c>
      <c r="R28" s="13" t="e">
        <f t="shared" si="5"/>
        <v>#REF!</v>
      </c>
      <c r="S28" s="1" t="e">
        <f>#REF!+#REF!</f>
        <v>#REF!</v>
      </c>
      <c r="T28" s="1" t="e">
        <f>#REF!+#REF!</f>
        <v>#REF!</v>
      </c>
      <c r="U28" s="1" t="e">
        <f>#REF!+#REF!</f>
        <v>#REF!</v>
      </c>
      <c r="V28" s="13" t="e">
        <f t="shared" si="6"/>
        <v>#REF!</v>
      </c>
      <c r="W28" s="1" t="e">
        <f>COUNTIFS(#REF!,C28,#REF!,"жисмоний шахслар")</f>
        <v>#REF!</v>
      </c>
      <c r="X28" s="1" t="e">
        <f>+COUNTIFS(#REF!,C28,#REF!,"юридик шахс")</f>
        <v>#REF!</v>
      </c>
      <c r="Y28" s="1" t="e">
        <f>+COUNTIFS(#REF!,C28,#REF!,"ариза")</f>
        <v>#REF!</v>
      </c>
      <c r="Z28" s="1" t="e">
        <f>+COUNTIFS(#REF!,C28,#REF!,"таклиф")</f>
        <v>#REF!</v>
      </c>
      <c r="AA28" s="1" t="e">
        <f>+COUNTIFS(#REF!,C28,#REF!,"шикоят")</f>
        <v>#REF!</v>
      </c>
      <c r="AB28" s="1" t="e">
        <f>COUNTIFS(#REF!,C28,#REF!,1)</f>
        <v>#REF!</v>
      </c>
      <c r="AC28" s="3" t="e">
        <f>SUMIF(#REF!,C28,#REF!)</f>
        <v>#REF!</v>
      </c>
    </row>
    <row r="29" spans="2:29" ht="47.25" x14ac:dyDescent="0.25">
      <c r="B29" s="12">
        <v>21</v>
      </c>
      <c r="C29" s="5" t="s">
        <v>25</v>
      </c>
      <c r="D29" s="14" t="e">
        <f t="shared" si="2"/>
        <v>#REF!</v>
      </c>
      <c r="E29" s="1" t="e">
        <f>+COUNTIFS(#REF!,C29,#REF!,"алиев")</f>
        <v>#REF!</v>
      </c>
      <c r="F29" s="1" t="e">
        <f>+COUNTIFS(#REF!,C29,#REF!,"Бекдурдиев")</f>
        <v>#REF!</v>
      </c>
      <c r="G29" s="1" t="e">
        <f>SUM(#REF!+#REF!)</f>
        <v>#REF!</v>
      </c>
      <c r="H29" s="1" t="e">
        <f>SUM(#REF!+#REF!)</f>
        <v>#REF!</v>
      </c>
      <c r="I29" s="1" t="e">
        <f>+#REF!+#REF!</f>
        <v>#REF!</v>
      </c>
      <c r="J29" s="13" t="e">
        <f t="shared" si="3"/>
        <v>#REF!</v>
      </c>
      <c r="K29" s="1" t="e">
        <f>SUM(#REF!+#REF!)</f>
        <v>#REF!</v>
      </c>
      <c r="L29" s="1" t="e">
        <f>SUM(#REF!+#REF!)</f>
        <v>#REF!</v>
      </c>
      <c r="M29" s="1" t="e">
        <f>SUM(#REF!+#REF!)</f>
        <v>#REF!</v>
      </c>
      <c r="N29" s="13" t="e">
        <f t="shared" si="4"/>
        <v>#REF!</v>
      </c>
      <c r="O29" s="1" t="e">
        <f>#REF!+#REF!</f>
        <v>#REF!</v>
      </c>
      <c r="P29" s="1" t="e">
        <f>#REF!+#REF!</f>
        <v>#REF!</v>
      </c>
      <c r="Q29" s="1" t="e">
        <f>#REF!+#REF!</f>
        <v>#REF!</v>
      </c>
      <c r="R29" s="13" t="e">
        <f t="shared" si="5"/>
        <v>#REF!</v>
      </c>
      <c r="S29" s="1" t="e">
        <f>#REF!+#REF!</f>
        <v>#REF!</v>
      </c>
      <c r="T29" s="1" t="e">
        <f>#REF!+#REF!</f>
        <v>#REF!</v>
      </c>
      <c r="U29" s="1" t="e">
        <f>#REF!+#REF!</f>
        <v>#REF!</v>
      </c>
      <c r="V29" s="13" t="e">
        <f t="shared" si="6"/>
        <v>#REF!</v>
      </c>
      <c r="W29" s="1" t="e">
        <f>COUNTIFS(#REF!,C29,#REF!,"жисмоний шахслар")</f>
        <v>#REF!</v>
      </c>
      <c r="X29" s="1" t="e">
        <f>+COUNTIFS(#REF!,C29,#REF!,"юридик шахс")</f>
        <v>#REF!</v>
      </c>
      <c r="Y29" s="1" t="e">
        <f>+COUNTIFS(#REF!,C29,#REF!,"ариза")</f>
        <v>#REF!</v>
      </c>
      <c r="Z29" s="1" t="e">
        <f>+COUNTIFS(#REF!,C29,#REF!,"таклиф")</f>
        <v>#REF!</v>
      </c>
      <c r="AA29" s="1" t="e">
        <f>+COUNTIFS(#REF!,C29,#REF!,"шикоят")</f>
        <v>#REF!</v>
      </c>
      <c r="AB29" s="1" t="e">
        <f>COUNTIFS(#REF!,C29,#REF!,1)</f>
        <v>#REF!</v>
      </c>
      <c r="AC29" s="3" t="e">
        <f>SUMIF(#REF!,C29,#REF!)</f>
        <v>#REF!</v>
      </c>
    </row>
    <row r="30" spans="2:29" ht="42" customHeight="1" x14ac:dyDescent="0.25">
      <c r="B30" s="12">
        <v>22</v>
      </c>
      <c r="C30" s="5" t="s">
        <v>31</v>
      </c>
      <c r="D30" s="14" t="e">
        <f t="shared" si="2"/>
        <v>#REF!</v>
      </c>
      <c r="E30" s="1" t="e">
        <f>+COUNTIFS(#REF!,C30,#REF!,"алиев")</f>
        <v>#REF!</v>
      </c>
      <c r="F30" s="1" t="e">
        <f>+COUNTIFS(#REF!,C30,#REF!,"Бекдурдиев")</f>
        <v>#REF!</v>
      </c>
      <c r="G30" s="1" t="e">
        <f>SUM(#REF!+#REF!)</f>
        <v>#REF!</v>
      </c>
      <c r="H30" s="1" t="e">
        <f>SUM(#REF!+#REF!)</f>
        <v>#REF!</v>
      </c>
      <c r="I30" s="1" t="e">
        <f>+#REF!+#REF!</f>
        <v>#REF!</v>
      </c>
      <c r="J30" s="13" t="e">
        <f t="shared" si="3"/>
        <v>#REF!</v>
      </c>
      <c r="K30" s="1" t="e">
        <f>SUM(#REF!+#REF!)</f>
        <v>#REF!</v>
      </c>
      <c r="L30" s="1" t="e">
        <f>SUM(#REF!+#REF!)</f>
        <v>#REF!</v>
      </c>
      <c r="M30" s="1" t="e">
        <f>SUM(#REF!+#REF!)</f>
        <v>#REF!</v>
      </c>
      <c r="N30" s="13" t="e">
        <f t="shared" si="4"/>
        <v>#REF!</v>
      </c>
      <c r="O30" s="1" t="e">
        <f>#REF!+#REF!</f>
        <v>#REF!</v>
      </c>
      <c r="P30" s="1" t="e">
        <f>#REF!+#REF!</f>
        <v>#REF!</v>
      </c>
      <c r="Q30" s="1" t="e">
        <f>#REF!+#REF!</f>
        <v>#REF!</v>
      </c>
      <c r="R30" s="13" t="e">
        <f t="shared" si="5"/>
        <v>#REF!</v>
      </c>
      <c r="S30" s="1" t="e">
        <f>#REF!+#REF!</f>
        <v>#REF!</v>
      </c>
      <c r="T30" s="1" t="e">
        <f>#REF!+#REF!</f>
        <v>#REF!</v>
      </c>
      <c r="U30" s="1" t="e">
        <f>#REF!+#REF!</f>
        <v>#REF!</v>
      </c>
      <c r="V30" s="13" t="e">
        <f t="shared" si="6"/>
        <v>#REF!</v>
      </c>
      <c r="W30" s="1" t="e">
        <f>COUNTIFS(#REF!,C30,#REF!,"жисмоний шахслар")</f>
        <v>#REF!</v>
      </c>
      <c r="X30" s="1" t="e">
        <f>+COUNTIFS(#REF!,C30,#REF!,"юридик шахс")</f>
        <v>#REF!</v>
      </c>
      <c r="Y30" s="1" t="e">
        <f>+COUNTIFS(#REF!,C30,#REF!,"ариза")</f>
        <v>#REF!</v>
      </c>
      <c r="Z30" s="1" t="e">
        <f>+COUNTIFS(#REF!,C30,#REF!,"таклиф")</f>
        <v>#REF!</v>
      </c>
      <c r="AA30" s="1" t="e">
        <f>+COUNTIFS(#REF!,C30,#REF!,"шикоят")</f>
        <v>#REF!</v>
      </c>
      <c r="AB30" s="1" t="e">
        <f>COUNTIFS(#REF!,C30,#REF!,1)</f>
        <v>#REF!</v>
      </c>
      <c r="AC30" s="3" t="e">
        <f>SUMIF(#REF!,C30,#REF!)</f>
        <v>#REF!</v>
      </c>
    </row>
    <row r="31" spans="2:29" ht="15.75" x14ac:dyDescent="0.25">
      <c r="B31" s="12">
        <v>23</v>
      </c>
      <c r="C31" s="5" t="s">
        <v>4</v>
      </c>
      <c r="D31" s="14" t="e">
        <f t="shared" si="2"/>
        <v>#REF!</v>
      </c>
      <c r="E31" s="1" t="e">
        <f>+COUNTIFS(#REF!,C31,#REF!,"алиев")</f>
        <v>#REF!</v>
      </c>
      <c r="F31" s="1" t="e">
        <f>+COUNTIFS(#REF!,C31,#REF!,"Бекдурдиев")</f>
        <v>#REF!</v>
      </c>
      <c r="G31" s="1" t="e">
        <f>SUM(#REF!+#REF!)</f>
        <v>#REF!</v>
      </c>
      <c r="H31" s="1" t="e">
        <f>SUM(#REF!+#REF!)</f>
        <v>#REF!</v>
      </c>
      <c r="I31" s="1" t="e">
        <f>+#REF!+#REF!</f>
        <v>#REF!</v>
      </c>
      <c r="J31" s="13" t="e">
        <f t="shared" si="3"/>
        <v>#REF!</v>
      </c>
      <c r="K31" s="1" t="e">
        <f>SUM(#REF!+#REF!)</f>
        <v>#REF!</v>
      </c>
      <c r="L31" s="1" t="e">
        <f>SUM(#REF!+#REF!)</f>
        <v>#REF!</v>
      </c>
      <c r="M31" s="1" t="e">
        <f>SUM(#REF!+#REF!)</f>
        <v>#REF!</v>
      </c>
      <c r="N31" s="13" t="e">
        <f t="shared" si="4"/>
        <v>#REF!</v>
      </c>
      <c r="O31" s="1" t="e">
        <f>#REF!+#REF!</f>
        <v>#REF!</v>
      </c>
      <c r="P31" s="1" t="e">
        <f>#REF!+#REF!</f>
        <v>#REF!</v>
      </c>
      <c r="Q31" s="1" t="e">
        <f>#REF!+#REF!</f>
        <v>#REF!</v>
      </c>
      <c r="R31" s="13" t="e">
        <f t="shared" si="5"/>
        <v>#REF!</v>
      </c>
      <c r="S31" s="1" t="e">
        <f>#REF!+#REF!</f>
        <v>#REF!</v>
      </c>
      <c r="T31" s="1" t="e">
        <f>#REF!+#REF!</f>
        <v>#REF!</v>
      </c>
      <c r="U31" s="1" t="e">
        <f>#REF!+#REF!</f>
        <v>#REF!</v>
      </c>
      <c r="V31" s="13" t="e">
        <f t="shared" si="6"/>
        <v>#REF!</v>
      </c>
      <c r="W31" s="1" t="e">
        <f>COUNTIFS(#REF!,C31,#REF!,"жисмоний шахслар")</f>
        <v>#REF!</v>
      </c>
      <c r="X31" s="1" t="e">
        <f>+COUNTIFS(#REF!,C31,#REF!,"юридик шахс")</f>
        <v>#REF!</v>
      </c>
      <c r="Y31" s="1" t="e">
        <f>+COUNTIFS(#REF!,C31,#REF!,"ариза")</f>
        <v>#REF!</v>
      </c>
      <c r="Z31" s="1" t="e">
        <f>+COUNTIFS(#REF!,C31,#REF!,"таклиф")</f>
        <v>#REF!</v>
      </c>
      <c r="AA31" s="1" t="e">
        <f>+COUNTIFS(#REF!,C31,#REF!,"шикоят")</f>
        <v>#REF!</v>
      </c>
      <c r="AB31" s="1" t="e">
        <f>COUNTIFS(#REF!,C31,#REF!,1)</f>
        <v>#REF!</v>
      </c>
      <c r="AC31" s="3" t="e">
        <f>SUMIF(#REF!,C31,#REF!)</f>
        <v>#REF!</v>
      </c>
    </row>
    <row r="32" spans="2:29" ht="15.75" x14ac:dyDescent="0.25">
      <c r="B32" s="12">
        <v>24</v>
      </c>
      <c r="C32" s="5" t="s">
        <v>13</v>
      </c>
      <c r="D32" s="14" t="e">
        <f t="shared" si="2"/>
        <v>#REF!</v>
      </c>
      <c r="E32" s="1" t="e">
        <f>+COUNTIFS(#REF!,C32,#REF!,"алиев")</f>
        <v>#REF!</v>
      </c>
      <c r="F32" s="1" t="e">
        <f>+COUNTIFS(#REF!,C32,#REF!,"Бекдурдиев")</f>
        <v>#REF!</v>
      </c>
      <c r="G32" s="1" t="e">
        <f>SUM(#REF!+#REF!)</f>
        <v>#REF!</v>
      </c>
      <c r="H32" s="1" t="e">
        <f>SUM(#REF!+#REF!)</f>
        <v>#REF!</v>
      </c>
      <c r="I32" s="1" t="e">
        <f>+#REF!+#REF!</f>
        <v>#REF!</v>
      </c>
      <c r="J32" s="13" t="e">
        <f t="shared" si="3"/>
        <v>#REF!</v>
      </c>
      <c r="K32" s="1" t="e">
        <f>SUM(#REF!+#REF!)</f>
        <v>#REF!</v>
      </c>
      <c r="L32" s="1" t="e">
        <f>SUM(#REF!+#REF!)</f>
        <v>#REF!</v>
      </c>
      <c r="M32" s="1" t="e">
        <f>SUM(#REF!+#REF!)</f>
        <v>#REF!</v>
      </c>
      <c r="N32" s="13" t="e">
        <f t="shared" si="4"/>
        <v>#REF!</v>
      </c>
      <c r="O32" s="1" t="e">
        <f>#REF!+#REF!</f>
        <v>#REF!</v>
      </c>
      <c r="P32" s="1" t="e">
        <f>#REF!+#REF!</f>
        <v>#REF!</v>
      </c>
      <c r="Q32" s="1" t="e">
        <f>#REF!+#REF!</f>
        <v>#REF!</v>
      </c>
      <c r="R32" s="13" t="e">
        <f t="shared" si="5"/>
        <v>#REF!</v>
      </c>
      <c r="S32" s="1" t="e">
        <f>#REF!+#REF!</f>
        <v>#REF!</v>
      </c>
      <c r="T32" s="1" t="e">
        <f>#REF!+#REF!</f>
        <v>#REF!</v>
      </c>
      <c r="U32" s="1" t="e">
        <f>#REF!+#REF!</f>
        <v>#REF!</v>
      </c>
      <c r="V32" s="13" t="e">
        <f t="shared" si="6"/>
        <v>#REF!</v>
      </c>
      <c r="W32" s="1" t="e">
        <f>COUNTIFS(#REF!,C32,#REF!,"жисмоний шахслар")</f>
        <v>#REF!</v>
      </c>
      <c r="X32" s="1" t="e">
        <f>+COUNTIFS(#REF!,C32,#REF!,"юридик шахс")</f>
        <v>#REF!</v>
      </c>
      <c r="Y32" s="1" t="e">
        <f>+COUNTIFS(#REF!,C32,#REF!,"ариза")</f>
        <v>#REF!</v>
      </c>
      <c r="Z32" s="1" t="e">
        <f>+COUNTIFS(#REF!,C32,#REF!,"таклиф")</f>
        <v>#REF!</v>
      </c>
      <c r="AA32" s="1" t="e">
        <f>+COUNTIFS(#REF!,C32,#REF!,"шикоят")</f>
        <v>#REF!</v>
      </c>
      <c r="AB32" s="1" t="e">
        <f>COUNTIFS(#REF!,C32,#REF!,1)</f>
        <v>#REF!</v>
      </c>
      <c r="AC32" s="3" t="e">
        <f>SUMIF(#REF!,C32,#REF!)</f>
        <v>#REF!</v>
      </c>
    </row>
    <row r="33" spans="2:29" ht="15.75" x14ac:dyDescent="0.25">
      <c r="B33" s="12">
        <v>25</v>
      </c>
      <c r="C33" s="4" t="s">
        <v>19</v>
      </c>
      <c r="D33" s="14" t="e">
        <f t="shared" si="2"/>
        <v>#REF!</v>
      </c>
      <c r="E33" s="1" t="e">
        <f>+COUNTIFS(#REF!,C33,#REF!,"алиев")</f>
        <v>#REF!</v>
      </c>
      <c r="F33" s="1" t="e">
        <f>+COUNTIFS(#REF!,C33,#REF!,"Бекдурдиев")</f>
        <v>#REF!</v>
      </c>
      <c r="G33" s="1" t="e">
        <f>SUM(#REF!+#REF!)</f>
        <v>#REF!</v>
      </c>
      <c r="H33" s="1" t="e">
        <f>SUM(#REF!+#REF!)</f>
        <v>#REF!</v>
      </c>
      <c r="I33" s="1" t="e">
        <f>+#REF!+#REF!</f>
        <v>#REF!</v>
      </c>
      <c r="J33" s="13" t="e">
        <f t="shared" si="3"/>
        <v>#REF!</v>
      </c>
      <c r="K33" s="1" t="e">
        <f>SUM(#REF!+#REF!)</f>
        <v>#REF!</v>
      </c>
      <c r="L33" s="1" t="e">
        <f>SUM(#REF!+#REF!)</f>
        <v>#REF!</v>
      </c>
      <c r="M33" s="1" t="e">
        <f>SUM(#REF!+#REF!)</f>
        <v>#REF!</v>
      </c>
      <c r="N33" s="13" t="e">
        <f t="shared" si="4"/>
        <v>#REF!</v>
      </c>
      <c r="O33" s="1" t="e">
        <f>#REF!+#REF!</f>
        <v>#REF!</v>
      </c>
      <c r="P33" s="1" t="e">
        <f>#REF!+#REF!</f>
        <v>#REF!</v>
      </c>
      <c r="Q33" s="1" t="e">
        <f>#REF!+#REF!</f>
        <v>#REF!</v>
      </c>
      <c r="R33" s="13" t="e">
        <f t="shared" si="5"/>
        <v>#REF!</v>
      </c>
      <c r="S33" s="1" t="e">
        <f>#REF!+#REF!</f>
        <v>#REF!</v>
      </c>
      <c r="T33" s="1" t="e">
        <f>#REF!+#REF!</f>
        <v>#REF!</v>
      </c>
      <c r="U33" s="1" t="e">
        <f>#REF!+#REF!</f>
        <v>#REF!</v>
      </c>
      <c r="V33" s="13" t="e">
        <f t="shared" si="6"/>
        <v>#REF!</v>
      </c>
      <c r="W33" s="1" t="e">
        <f>COUNTIFS(#REF!,C33,#REF!,"жисмоний шахслар")</f>
        <v>#REF!</v>
      </c>
      <c r="X33" s="1" t="e">
        <f>+COUNTIFS(#REF!,C33,#REF!,"юридик шахс")</f>
        <v>#REF!</v>
      </c>
      <c r="Y33" s="1" t="e">
        <f>+COUNTIFS(#REF!,C33,#REF!,"ариза")</f>
        <v>#REF!</v>
      </c>
      <c r="Z33" s="1" t="e">
        <f>+COUNTIFS(#REF!,C33,#REF!,"таклиф")</f>
        <v>#REF!</v>
      </c>
      <c r="AA33" s="1" t="e">
        <f>+COUNTIFS(#REF!,C33,#REF!,"шикоят")</f>
        <v>#REF!</v>
      </c>
      <c r="AB33" s="1" t="e">
        <f>COUNTIFS(#REF!,C33,#REF!,1)</f>
        <v>#REF!</v>
      </c>
      <c r="AC33" s="3" t="e">
        <f>SUMIF(#REF!,C33,#REF!)</f>
        <v>#REF!</v>
      </c>
    </row>
  </sheetData>
  <autoFilter ref="B7:AC7" xr:uid="{00000000-0009-0000-0000-000000000000}"/>
  <mergeCells count="34">
    <mergeCell ref="Y2:AC2"/>
    <mergeCell ref="Q5:Q6"/>
    <mergeCell ref="B8:C8"/>
    <mergeCell ref="G5:G6"/>
    <mergeCell ref="H5:H6"/>
    <mergeCell ref="I5:I6"/>
    <mergeCell ref="E3:AA3"/>
    <mergeCell ref="D3:D6"/>
    <mergeCell ref="C3:C6"/>
    <mergeCell ref="X5:X6"/>
    <mergeCell ref="W4:X4"/>
    <mergeCell ref="E4:F5"/>
    <mergeCell ref="W5:W6"/>
    <mergeCell ref="J5:J6"/>
    <mergeCell ref="V5:V6"/>
    <mergeCell ref="N5:N6"/>
    <mergeCell ref="U5:U6"/>
    <mergeCell ref="T5:T6"/>
    <mergeCell ref="B1:AC1"/>
    <mergeCell ref="Z5:Z6"/>
    <mergeCell ref="Y5:Y6"/>
    <mergeCell ref="Y4:AA4"/>
    <mergeCell ref="AB3:AB6"/>
    <mergeCell ref="K5:K6"/>
    <mergeCell ref="M5:M6"/>
    <mergeCell ref="L5:L6"/>
    <mergeCell ref="B3:B6"/>
    <mergeCell ref="AC3:AC5"/>
    <mergeCell ref="R5:R6"/>
    <mergeCell ref="O5:O6"/>
    <mergeCell ref="G4:V4"/>
    <mergeCell ref="S5:S6"/>
    <mergeCell ref="P5:P6"/>
    <mergeCell ref="AA5:AA6"/>
  </mergeCells>
  <printOptions horizontalCentered="1"/>
  <pageMargins left="0.11811023622047245" right="0.11811023622047245" top="0.35433070866141736" bottom="0.35433070866141736" header="0.31496062992125984" footer="0.31496062992125984"/>
  <pageSetup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5D5-35BE-47CF-B159-1D95852122BC}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Вазирга </vt:lpstr>
      <vt:lpstr>Лист2</vt:lpstr>
      <vt:lpstr>Лист1</vt:lpstr>
      <vt:lpstr>'Вазирга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2026-04-20T06:20:45Z</dcterms:modified>
</cp:coreProperties>
</file>