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 showInkAnnotation="0"/>
  <xr:revisionPtr revIDLastSave="0" documentId="8_{CE1F7645-BB07-40E3-B0B4-2BA903319FA7}" xr6:coauthVersionLast="47" xr6:coauthVersionMax="47" xr10:uidLastSave="{00000000-0000-0000-0000-000000000000}"/>
  <bookViews>
    <workbookView xWindow="-120" yWindow="-120" windowWidth="29040" windowHeight="15720" tabRatio="677" xr2:uid="{00000000-000D-0000-FFFF-FFFF00000000}"/>
  </bookViews>
  <sheets>
    <sheet name="Масалалар мурожаатлар кесимида" sheetId="6" r:id="rId1"/>
    <sheet name="Лист2" sheetId="12" state="hidden" r:id="rId2"/>
    <sheet name="Лист1" sheetId="11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6" l="1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D7" i="6"/>
  <c r="N2" i="6" l="1"/>
  <c r="N7" i="6" l="1"/>
  <c r="P7" i="6" l="1"/>
  <c r="G7" i="6" l="1"/>
  <c r="F7" i="6"/>
  <c r="J8" i="6" l="1"/>
  <c r="J9" i="6"/>
  <c r="J10" i="6"/>
  <c r="K8" i="6"/>
  <c r="K9" i="6"/>
  <c r="K10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J28" i="6"/>
  <c r="K28" i="6"/>
  <c r="J29" i="6"/>
  <c r="K29" i="6"/>
  <c r="J30" i="6"/>
  <c r="K30" i="6"/>
  <c r="J31" i="6"/>
  <c r="K31" i="6"/>
  <c r="L6" i="6"/>
  <c r="M6" i="6"/>
  <c r="O6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K7" i="6"/>
  <c r="J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K6" i="6" l="1"/>
  <c r="F6" i="6"/>
  <c r="G6" i="6"/>
  <c r="H6" i="6"/>
  <c r="I6" i="6"/>
  <c r="J6" i="6"/>
  <c r="P6" i="6"/>
  <c r="C7" i="6"/>
  <c r="D8" i="6" l="1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6" i="6" l="1"/>
  <c r="D6" i="6"/>
  <c r="E6" i="6"/>
  <c r="C18" i="6" l="1"/>
  <c r="C10" i="6"/>
  <c r="C26" i="6"/>
  <c r="C28" i="6"/>
  <c r="C20" i="6"/>
  <c r="C12" i="6"/>
  <c r="C31" i="6"/>
  <c r="C23" i="6"/>
  <c r="C15" i="6"/>
  <c r="C24" i="6"/>
  <c r="C16" i="6"/>
  <c r="C8" i="6"/>
  <c r="C29" i="6"/>
  <c r="C21" i="6"/>
  <c r="C13" i="6"/>
  <c r="C27" i="6"/>
  <c r="C19" i="6"/>
  <c r="C11" i="6"/>
  <c r="C30" i="6"/>
  <c r="C22" i="6"/>
  <c r="C14" i="6"/>
  <c r="C25" i="6"/>
  <c r="C17" i="6"/>
  <c r="C9" i="6"/>
  <c r="C6" i="6" l="1"/>
</calcChain>
</file>

<file path=xl/sharedStrings.xml><?xml version="1.0" encoding="utf-8"?>
<sst xmlns="http://schemas.openxmlformats.org/spreadsheetml/2006/main" count="49" uniqueCount="49">
  <si>
    <t>Декрет масаласи</t>
  </si>
  <si>
    <t>Ғазначилик масаласи</t>
  </si>
  <si>
    <t>Ташаббусли бюджет масаласи</t>
  </si>
  <si>
    <t>Кадастр масаласи</t>
  </si>
  <si>
    <t>Давлат займи</t>
  </si>
  <si>
    <t>Жами</t>
  </si>
  <si>
    <t>юридик шахс</t>
  </si>
  <si>
    <t xml:space="preserve">жисмоний шахс </t>
  </si>
  <si>
    <t>Ўтказиб юборилган кўнғироқлар</t>
  </si>
  <si>
    <t xml:space="preserve">Суҳбат давомида ҳал қилинган </t>
  </si>
  <si>
    <t>Т/Р</t>
  </si>
  <si>
    <t>Қўнғироқлар ҳолати</t>
  </si>
  <si>
    <t xml:space="preserve">оғзаки мурожаат олиб қолинган </t>
  </si>
  <si>
    <t>Чиқувчи қўнғироқлар</t>
  </si>
  <si>
    <t>Линияга келиб тушган кўнғироқлар ҳолати</t>
  </si>
  <si>
    <t>Шундан:</t>
  </si>
  <si>
    <t>Мурожаатчилар тури</t>
  </si>
  <si>
    <t>Уй-жой сотиб олиш учун субсидия</t>
  </si>
  <si>
    <t>Девонхона</t>
  </si>
  <si>
    <t>Болалар нафақаси</t>
  </si>
  <si>
    <t>Таълим кредит</t>
  </si>
  <si>
    <t>Рахбар қабули</t>
  </si>
  <si>
    <t>Давлат харидлари бўйича</t>
  </si>
  <si>
    <t>Давлат хусусий шерикчилик</t>
  </si>
  <si>
    <t xml:space="preserve">Банк кредит масаласи </t>
  </si>
  <si>
    <t>Бошқа масалалар</t>
  </si>
  <si>
    <t>Суғурта масаласи</t>
  </si>
  <si>
    <t>Бухгалтерия СММ сертификат олиш</t>
  </si>
  <si>
    <t>иш ҳаққи масаласи</t>
  </si>
  <si>
    <t>Пенсия ва моддий ёрдам</t>
  </si>
  <si>
    <t>Солиқ масаласи</t>
  </si>
  <si>
    <t>Етказилган зарар қоплаш CНОС</t>
  </si>
  <si>
    <t>Ижтимоий соҳа ва фанни молиялаштириш масалалари</t>
  </si>
  <si>
    <t>Агросаноат мажмуини  молиялаштириш масалалари</t>
  </si>
  <si>
    <t>тадбиркорлик фаолиятига оид масалалар</t>
  </si>
  <si>
    <t>Капитал қурилишни молиялаштириш масалалари</t>
  </si>
  <si>
    <t>Ариза</t>
  </si>
  <si>
    <t xml:space="preserve">Таклиф </t>
  </si>
  <si>
    <t>Шикоят</t>
  </si>
  <si>
    <t>Мурожаат тури</t>
  </si>
  <si>
    <t>Масалалар кесимида</t>
  </si>
  <si>
    <t>ЖАМИ ҳолати</t>
  </si>
  <si>
    <t>Алиев</t>
  </si>
  <si>
    <t xml:space="preserve">Иқтисодиёт ва молия вазирлигига "Ишонч телефони" орқали келиб тушган кўнғироқлар тўғрисида  маълумоти </t>
  </si>
  <si>
    <t>Қабул учун масъул</t>
  </si>
  <si>
    <r>
      <t xml:space="preserve">Суҳбат давомийлиги </t>
    </r>
    <r>
      <rPr>
        <sz val="10"/>
        <color theme="1"/>
        <rFont val="Arial"/>
        <family val="2"/>
        <charset val="204"/>
      </rPr>
      <t>(соат/минут)</t>
    </r>
  </si>
  <si>
    <r>
      <t xml:space="preserve">Қабул қилинган кўнғироқлар </t>
    </r>
    <r>
      <rPr>
        <sz val="10"/>
        <color theme="1"/>
        <rFont val="Arial"/>
        <family val="2"/>
        <charset val="204"/>
      </rPr>
      <t>(сони)</t>
    </r>
  </si>
  <si>
    <t>назорат тафтиш масаласида</t>
  </si>
  <si>
    <t>Бекдурдиев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</si>
</sst>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name val="Arial"/>
      <family val="2"/>
      <charset val="204"/>
    </font>
    <font>
      <b/>
      <sz val="1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2"/>
      <color rgb="FFFF0000"/>
      <name val="Calibri"/>
      <family val="2"/>
      <charset val="204"/>
      <scheme val="minor"/>
    </font>
    <font>
      <b/>
      <sz val="12"/>
      <color rgb="FFFF0000"/>
      <name val="Arial"/>
      <family val="2"/>
      <charset val="204"/>
    </font>
    <font>
      <b/>
      <sz val="12"/>
      <color rgb="FF0000CC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0" fillId="4" borderId="0" xfId="0" applyFill="1"/>
    <xf numFmtId="0" fontId="9" fillId="8" borderId="1" xfId="0" applyFont="1" applyFill="1" applyBorder="1" applyAlignment="1">
      <alignment horizontal="center" vertical="center"/>
    </xf>
    <xf numFmtId="2" fontId="9" fillId="8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6" borderId="2" xfId="0" applyFont="1" applyFill="1" applyBorder="1" applyAlignment="1">
      <alignment vertical="center"/>
    </xf>
    <xf numFmtId="0" fontId="0" fillId="5" borderId="0" xfId="0" applyFill="1"/>
    <xf numFmtId="0" fontId="9" fillId="8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00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P9235"/>
  <sheetViews>
    <sheetView showZeros="0" tabSelected="1" zoomScale="85" zoomScaleNormal="85" workbookViewId="0">
      <selection activeCell="C29" sqref="C29"/>
    </sheetView>
  </sheetViews>
  <sheetFormatPr defaultRowHeight="15" x14ac:dyDescent="0.25"/>
  <cols>
    <col min="1" max="1" width="4.7109375" bestFit="1" customWidth="1"/>
    <col min="2" max="2" width="35.5703125" customWidth="1"/>
    <col min="5" max="5" width="12.85546875" bestFit="1" customWidth="1"/>
    <col min="6" max="6" width="14.28515625" customWidth="1"/>
    <col min="7" max="7" width="12.28515625" customWidth="1"/>
    <col min="8" max="8" width="8.140625" bestFit="1" customWidth="1"/>
    <col min="9" max="10" width="10" bestFit="1" customWidth="1"/>
    <col min="11" max="11" width="16" customWidth="1"/>
    <col min="12" max="12" width="16.85546875" customWidth="1"/>
    <col min="13" max="13" width="16.5703125" customWidth="1"/>
    <col min="14" max="14" width="19.28515625" customWidth="1"/>
    <col min="15" max="15" width="16.140625" customWidth="1"/>
    <col min="16" max="16" width="12.5703125" customWidth="1"/>
  </cols>
  <sheetData>
    <row r="1" spans="1:16" ht="45" customHeight="1" x14ac:dyDescent="0.25">
      <c r="A1" s="21" t="s">
        <v>43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15.75" x14ac:dyDescent="0.25">
      <c r="M2" s="11"/>
      <c r="N2" s="25" t="e">
        <f>#REF!</f>
        <v>#REF!</v>
      </c>
      <c r="O2" s="25"/>
      <c r="P2" s="18"/>
    </row>
    <row r="3" spans="1:16" ht="18" customHeight="1" x14ac:dyDescent="0.25">
      <c r="A3" s="23" t="s">
        <v>10</v>
      </c>
      <c r="B3" s="22" t="s">
        <v>40</v>
      </c>
      <c r="C3" s="23" t="s">
        <v>5</v>
      </c>
      <c r="D3" s="24" t="s">
        <v>44</v>
      </c>
      <c r="E3" s="24"/>
      <c r="F3" s="24" t="s">
        <v>15</v>
      </c>
      <c r="G3" s="24"/>
      <c r="H3" s="24"/>
      <c r="I3" s="24"/>
      <c r="J3" s="24"/>
      <c r="K3" s="24" t="s">
        <v>14</v>
      </c>
      <c r="L3" s="24"/>
      <c r="M3" s="24"/>
      <c r="N3" s="24"/>
      <c r="O3" s="23" t="s">
        <v>11</v>
      </c>
      <c r="P3" s="23"/>
    </row>
    <row r="4" spans="1:16" ht="34.5" customHeight="1" x14ac:dyDescent="0.25">
      <c r="A4" s="23"/>
      <c r="B4" s="22"/>
      <c r="C4" s="23"/>
      <c r="D4" s="24"/>
      <c r="E4" s="24"/>
      <c r="F4" s="23" t="s">
        <v>16</v>
      </c>
      <c r="G4" s="23"/>
      <c r="H4" s="23" t="s">
        <v>39</v>
      </c>
      <c r="I4" s="23"/>
      <c r="J4" s="23"/>
      <c r="K4" s="24"/>
      <c r="L4" s="24"/>
      <c r="M4" s="24"/>
      <c r="N4" s="24"/>
      <c r="O4" s="23"/>
      <c r="P4" s="23"/>
    </row>
    <row r="5" spans="1:16" ht="63" x14ac:dyDescent="0.25">
      <c r="A5" s="23"/>
      <c r="B5" s="22"/>
      <c r="C5" s="23"/>
      <c r="D5" s="9" t="s">
        <v>42</v>
      </c>
      <c r="E5" s="8" t="s">
        <v>48</v>
      </c>
      <c r="F5" s="8" t="s">
        <v>7</v>
      </c>
      <c r="G5" s="8" t="s">
        <v>6</v>
      </c>
      <c r="H5" s="8" t="s">
        <v>36</v>
      </c>
      <c r="I5" s="8" t="s">
        <v>37</v>
      </c>
      <c r="J5" s="8" t="s">
        <v>38</v>
      </c>
      <c r="K5" s="8" t="s">
        <v>46</v>
      </c>
      <c r="L5" s="8" t="s">
        <v>8</v>
      </c>
      <c r="M5" s="8" t="s">
        <v>13</v>
      </c>
      <c r="N5" s="8" t="s">
        <v>45</v>
      </c>
      <c r="O5" s="8" t="s">
        <v>9</v>
      </c>
      <c r="P5" s="16" t="s">
        <v>12</v>
      </c>
    </row>
    <row r="6" spans="1:16" ht="18" customHeight="1" x14ac:dyDescent="0.25">
      <c r="A6" s="20" t="s">
        <v>41</v>
      </c>
      <c r="B6" s="20"/>
      <c r="C6" s="14" t="e">
        <f>SUM(C7:C31)</f>
        <v>#REF!</v>
      </c>
      <c r="D6" s="14" t="e">
        <f t="shared" ref="D6:P6" si="0">SUM(D7:D31)</f>
        <v>#REF!</v>
      </c>
      <c r="E6" s="14" t="e">
        <f t="shared" si="0"/>
        <v>#REF!</v>
      </c>
      <c r="F6" s="14" t="e">
        <f t="shared" si="0"/>
        <v>#REF!</v>
      </c>
      <c r="G6" s="14" t="e">
        <f t="shared" si="0"/>
        <v>#REF!</v>
      </c>
      <c r="H6" s="14" t="e">
        <f t="shared" si="0"/>
        <v>#REF!</v>
      </c>
      <c r="I6" s="14" t="e">
        <f t="shared" si="0"/>
        <v>#REF!</v>
      </c>
      <c r="J6" s="14" t="e">
        <f>SUM(J7:J31)</f>
        <v>#REF!</v>
      </c>
      <c r="K6" s="14" t="e">
        <f>SUM(K7:K31)</f>
        <v>#REF!</v>
      </c>
      <c r="L6" s="14">
        <f t="shared" si="0"/>
        <v>0</v>
      </c>
      <c r="M6" s="14">
        <f t="shared" si="0"/>
        <v>0</v>
      </c>
      <c r="N6" s="15" t="e">
        <f t="shared" si="0"/>
        <v>#REF!</v>
      </c>
      <c r="O6" s="14">
        <f t="shared" si="0"/>
        <v>0</v>
      </c>
      <c r="P6" s="17" t="e">
        <f t="shared" si="0"/>
        <v>#REF!</v>
      </c>
    </row>
    <row r="7" spans="1:16" ht="31.5" x14ac:dyDescent="0.25">
      <c r="A7" s="4">
        <v>1</v>
      </c>
      <c r="B7" s="5" t="s">
        <v>17</v>
      </c>
      <c r="C7" s="12" t="e">
        <f t="shared" ref="C7:C30" si="1">+F7+G7</f>
        <v>#REF!</v>
      </c>
      <c r="D7" s="3" t="e">
        <f>COUNTIFS(#REF!,B7,#REF!,"алиев")</f>
        <v>#REF!</v>
      </c>
      <c r="E7" s="3" t="e">
        <f>COUNTIFS(#REF!,B7,#REF!,"Бекдурдиев")</f>
        <v>#REF!</v>
      </c>
      <c r="F7" s="2" t="e">
        <f>COUNTIFS(#REF!,B7,#REF!,"Жисмоний шахслар")</f>
        <v>#REF!</v>
      </c>
      <c r="G7" s="2" t="e">
        <f>COUNTIFS(#REF!,B7,#REF!,"юридик шахс")</f>
        <v>#REF!</v>
      </c>
      <c r="H7" s="2" t="e">
        <f>COUNTIFS(#REF!,B7,#REF!,"ариза")</f>
        <v>#REF!</v>
      </c>
      <c r="I7" s="2" t="e">
        <f>COUNTIFS(#REF!,B7,#REF!,"таклиф")</f>
        <v>#REF!</v>
      </c>
      <c r="J7" s="2" t="e">
        <f>COUNTIFS(#REF!,B7,#REF!,"шикоят")</f>
        <v>#REF!</v>
      </c>
      <c r="K7" s="2" t="e">
        <f>COUNTIFS(#REF!,B7,#REF!,1)</f>
        <v>#REF!</v>
      </c>
      <c r="L7" s="2"/>
      <c r="M7" s="2"/>
      <c r="N7" s="10" t="e">
        <f>SUMIF(#REF!,B7,#REF!)/60</f>
        <v>#REF!</v>
      </c>
      <c r="O7" s="2"/>
      <c r="P7" s="2" t="e">
        <f>COUNTIFS(#REF!,B7,#REF!,1)</f>
        <v>#REF!</v>
      </c>
    </row>
    <row r="8" spans="1:16" ht="31.5" x14ac:dyDescent="0.25">
      <c r="A8" s="4">
        <v>2</v>
      </c>
      <c r="B8" s="5" t="s">
        <v>2</v>
      </c>
      <c r="C8" s="12" t="e">
        <f t="shared" si="1"/>
        <v>#REF!</v>
      </c>
      <c r="D8" s="3" t="e">
        <f>COUNTIFS(#REF!,B8,#REF!,"алиев")</f>
        <v>#REF!</v>
      </c>
      <c r="E8" s="3" t="e">
        <f>COUNTIFS(#REF!,B8,#REF!,"Бекдурдиев")</f>
        <v>#REF!</v>
      </c>
      <c r="F8" s="2" t="e">
        <f>COUNTIFS(#REF!,B8,#REF!,"Жисмоний шахслар")</f>
        <v>#REF!</v>
      </c>
      <c r="G8" s="2" t="e">
        <f>COUNTIFS(#REF!,B8,#REF!,"юридик шахс")</f>
        <v>#REF!</v>
      </c>
      <c r="H8" s="2" t="e">
        <f>COUNTIFS(#REF!,B8,#REF!,"ариза")</f>
        <v>#REF!</v>
      </c>
      <c r="I8" s="2" t="e">
        <f>COUNTIFS(#REF!,B8,#REF!,"таклиф")</f>
        <v>#REF!</v>
      </c>
      <c r="J8" s="2" t="e">
        <f>COUNTIFS(#REF!,B8,#REF!,"шикоят")</f>
        <v>#REF!</v>
      </c>
      <c r="K8" s="2" t="e">
        <f>COUNTIFS(#REF!,B8,#REF!,1)</f>
        <v>#REF!</v>
      </c>
      <c r="L8" s="2"/>
      <c r="M8" s="2"/>
      <c r="N8" s="10" t="e">
        <f>SUMIF(#REF!,B8,#REF!)/60</f>
        <v>#REF!</v>
      </c>
      <c r="O8" s="2"/>
      <c r="P8" s="2" t="e">
        <f>COUNTIFS(#REF!,B8,#REF!,1)</f>
        <v>#REF!</v>
      </c>
    </row>
    <row r="9" spans="1:16" ht="15.75" x14ac:dyDescent="0.25">
      <c r="A9" s="4">
        <v>3</v>
      </c>
      <c r="B9" s="5" t="s">
        <v>0</v>
      </c>
      <c r="C9" s="12" t="e">
        <f t="shared" si="1"/>
        <v>#REF!</v>
      </c>
      <c r="D9" s="3" t="e">
        <f>COUNTIFS(#REF!,B9,#REF!,"алиев")</f>
        <v>#REF!</v>
      </c>
      <c r="E9" s="3" t="e">
        <f>COUNTIFS(#REF!,B9,#REF!,"Бекдурдиев")</f>
        <v>#REF!</v>
      </c>
      <c r="F9" s="2" t="e">
        <f>COUNTIFS(#REF!,B9,#REF!,"Жисмоний шахслар")</f>
        <v>#REF!</v>
      </c>
      <c r="G9" s="2" t="e">
        <f>COUNTIFS(#REF!,B9,#REF!,"юридик шахс")</f>
        <v>#REF!</v>
      </c>
      <c r="H9" s="2" t="e">
        <f>COUNTIFS(#REF!,B9,#REF!,"ариза")</f>
        <v>#REF!</v>
      </c>
      <c r="I9" s="2" t="e">
        <f>COUNTIFS(#REF!,B9,#REF!,"таклиф")</f>
        <v>#REF!</v>
      </c>
      <c r="J9" s="2" t="e">
        <f>COUNTIFS(#REF!,B9,#REF!,"шикоят")</f>
        <v>#REF!</v>
      </c>
      <c r="K9" s="2" t="e">
        <f>COUNTIFS(#REF!,B9,#REF!,1)</f>
        <v>#REF!</v>
      </c>
      <c r="L9" s="2"/>
      <c r="M9" s="2"/>
      <c r="N9" s="10" t="e">
        <f>SUMIF(#REF!,B9,#REF!)/60</f>
        <v>#REF!</v>
      </c>
      <c r="O9" s="2"/>
      <c r="P9" s="2" t="e">
        <f>COUNTIFS(#REF!,B9,#REF!,1)</f>
        <v>#REF!</v>
      </c>
    </row>
    <row r="10" spans="1:16" ht="15.75" x14ac:dyDescent="0.25">
      <c r="A10" s="4">
        <v>4</v>
      </c>
      <c r="B10" s="5" t="s">
        <v>18</v>
      </c>
      <c r="C10" s="12" t="e">
        <f t="shared" si="1"/>
        <v>#REF!</v>
      </c>
      <c r="D10" s="3" t="e">
        <f>COUNTIFS(#REF!,B10,#REF!,"алиев")</f>
        <v>#REF!</v>
      </c>
      <c r="E10" s="3" t="e">
        <f>COUNTIFS(#REF!,B10,#REF!,"Бекдурдиев")</f>
        <v>#REF!</v>
      </c>
      <c r="F10" s="2" t="e">
        <f>COUNTIFS(#REF!,B10,#REF!,"Жисмоний шахслар")</f>
        <v>#REF!</v>
      </c>
      <c r="G10" s="2" t="e">
        <f>COUNTIFS(#REF!,B10,#REF!,"юридик шахс")</f>
        <v>#REF!</v>
      </c>
      <c r="H10" s="2" t="e">
        <f>COUNTIFS(#REF!,B10,#REF!,"ариза")</f>
        <v>#REF!</v>
      </c>
      <c r="I10" s="2" t="e">
        <f>COUNTIFS(#REF!,B10,#REF!,"таклиф")</f>
        <v>#REF!</v>
      </c>
      <c r="J10" s="2" t="e">
        <f>COUNTIFS(#REF!,B10,#REF!,"шикоят")</f>
        <v>#REF!</v>
      </c>
      <c r="K10" s="2" t="e">
        <f>COUNTIFS(#REF!,B10,#REF!,1)</f>
        <v>#REF!</v>
      </c>
      <c r="L10" s="2"/>
      <c r="M10" s="2"/>
      <c r="N10" s="10" t="e">
        <f>SUMIF(#REF!,B10,#REF!)/60</f>
        <v>#REF!</v>
      </c>
      <c r="O10" s="2"/>
      <c r="P10" s="2" t="e">
        <f>COUNTIFS(#REF!,B10,#REF!,1)</f>
        <v>#REF!</v>
      </c>
    </row>
    <row r="11" spans="1:16" ht="15.75" x14ac:dyDescent="0.25">
      <c r="A11" s="4">
        <v>5</v>
      </c>
      <c r="B11" s="5" t="s">
        <v>1</v>
      </c>
      <c r="C11" s="12" t="e">
        <f t="shared" si="1"/>
        <v>#REF!</v>
      </c>
      <c r="D11" s="3" t="e">
        <f>COUNTIFS(#REF!,B11,#REF!,"алиев")</f>
        <v>#REF!</v>
      </c>
      <c r="E11" s="3" t="e">
        <f>COUNTIFS(#REF!,B11,#REF!,"Бекдурдиев")</f>
        <v>#REF!</v>
      </c>
      <c r="F11" s="2" t="e">
        <f>COUNTIFS(#REF!,B11,#REF!,"Жисмоний шахслар")</f>
        <v>#REF!</v>
      </c>
      <c r="G11" s="2" t="e">
        <f>COUNTIFS(#REF!,B11,#REF!,"юридик шахс")</f>
        <v>#REF!</v>
      </c>
      <c r="H11" s="2" t="e">
        <f>COUNTIFS(#REF!,B11,#REF!,"ариза")</f>
        <v>#REF!</v>
      </c>
      <c r="I11" s="2" t="e">
        <f>COUNTIFS(#REF!,B11,#REF!,"таклиф")</f>
        <v>#REF!</v>
      </c>
      <c r="J11" s="2" t="e">
        <f>COUNTIFS(#REF!,B11,#REF!,"шикоят")</f>
        <v>#REF!</v>
      </c>
      <c r="K11" s="2" t="e">
        <f>COUNTIFS(#REF!,B11,#REF!,1)</f>
        <v>#REF!</v>
      </c>
      <c r="L11" s="2"/>
      <c r="M11" s="2"/>
      <c r="N11" s="10" t="e">
        <f>SUMIF(#REF!,B11,#REF!)/60</f>
        <v>#REF!</v>
      </c>
      <c r="O11" s="2"/>
      <c r="P11" s="2" t="e">
        <f>COUNTIFS(#REF!,B11,#REF!,1)</f>
        <v>#REF!</v>
      </c>
    </row>
    <row r="12" spans="1:16" ht="27.75" customHeight="1" x14ac:dyDescent="0.25">
      <c r="A12" s="4">
        <v>6</v>
      </c>
      <c r="B12" s="5" t="s">
        <v>29</v>
      </c>
      <c r="C12" s="12" t="e">
        <f t="shared" si="1"/>
        <v>#REF!</v>
      </c>
      <c r="D12" s="3" t="e">
        <f>COUNTIFS(#REF!,B12,#REF!,"алиев")</f>
        <v>#REF!</v>
      </c>
      <c r="E12" s="3" t="e">
        <f>COUNTIFS(#REF!,B12,#REF!,"Бекдурдиев")</f>
        <v>#REF!</v>
      </c>
      <c r="F12" s="2" t="e">
        <f>COUNTIFS(#REF!,B12,#REF!,"Жисмоний шахслар")</f>
        <v>#REF!</v>
      </c>
      <c r="G12" s="2" t="e">
        <f>COUNTIFS(#REF!,B12,#REF!,"юридик шахс")</f>
        <v>#REF!</v>
      </c>
      <c r="H12" s="2" t="e">
        <f>COUNTIFS(#REF!,B12,#REF!,"ариза")</f>
        <v>#REF!</v>
      </c>
      <c r="I12" s="2" t="e">
        <f>COUNTIFS(#REF!,B12,#REF!,"таклиф")</f>
        <v>#REF!</v>
      </c>
      <c r="J12" s="2" t="e">
        <f>COUNTIFS(#REF!,B12,#REF!,"шикоят")</f>
        <v>#REF!</v>
      </c>
      <c r="K12" s="2" t="e">
        <f>COUNTIFS(#REF!,B12,#REF!,1)</f>
        <v>#REF!</v>
      </c>
      <c r="L12" s="2"/>
      <c r="M12" s="2"/>
      <c r="N12" s="10" t="e">
        <f>SUMIF(#REF!,B12,#REF!)/60</f>
        <v>#REF!</v>
      </c>
      <c r="O12" s="2"/>
      <c r="P12" s="2" t="e">
        <f>COUNTIFS(#REF!,B12,#REF!,1)</f>
        <v>#REF!</v>
      </c>
    </row>
    <row r="13" spans="1:16" ht="15.75" x14ac:dyDescent="0.25">
      <c r="A13" s="4">
        <v>7</v>
      </c>
      <c r="B13" s="6" t="s">
        <v>22</v>
      </c>
      <c r="C13" s="12" t="e">
        <f t="shared" si="1"/>
        <v>#REF!</v>
      </c>
      <c r="D13" s="3" t="e">
        <f>COUNTIFS(#REF!,B13,#REF!,"алиев")</f>
        <v>#REF!</v>
      </c>
      <c r="E13" s="3" t="e">
        <f>COUNTIFS(#REF!,B13,#REF!,"Бекдурдиев")</f>
        <v>#REF!</v>
      </c>
      <c r="F13" s="2" t="e">
        <f>COUNTIFS(#REF!,B13,#REF!,"Жисмоний шахслар")</f>
        <v>#REF!</v>
      </c>
      <c r="G13" s="2" t="e">
        <f>COUNTIFS(#REF!,B13,#REF!,"юридик шахс")</f>
        <v>#REF!</v>
      </c>
      <c r="H13" s="2" t="e">
        <f>COUNTIFS(#REF!,B13,#REF!,"ариза")</f>
        <v>#REF!</v>
      </c>
      <c r="I13" s="2" t="e">
        <f>COUNTIFS(#REF!,B13,#REF!,"таклиф")</f>
        <v>#REF!</v>
      </c>
      <c r="J13" s="2" t="e">
        <f>COUNTIFS(#REF!,B13,#REF!,"шикоят")</f>
        <v>#REF!</v>
      </c>
      <c r="K13" s="2" t="e">
        <f>COUNTIFS(#REF!,B13,#REF!,1)</f>
        <v>#REF!</v>
      </c>
      <c r="L13" s="2"/>
      <c r="M13" s="2"/>
      <c r="N13" s="10" t="e">
        <f>SUMIF(#REF!,B13,#REF!)/60</f>
        <v>#REF!</v>
      </c>
      <c r="O13" s="2"/>
      <c r="P13" s="2" t="e">
        <f>COUNTIFS(#REF!,B13,#REF!,1)</f>
        <v>#REF!</v>
      </c>
    </row>
    <row r="14" spans="1:16" ht="15.75" x14ac:dyDescent="0.25">
      <c r="A14" s="4">
        <v>8</v>
      </c>
      <c r="B14" s="6" t="s">
        <v>24</v>
      </c>
      <c r="C14" s="12" t="e">
        <f t="shared" si="1"/>
        <v>#REF!</v>
      </c>
      <c r="D14" s="3" t="e">
        <f>COUNTIFS(#REF!,B14,#REF!,"алиев")</f>
        <v>#REF!</v>
      </c>
      <c r="E14" s="3" t="e">
        <f>COUNTIFS(#REF!,B14,#REF!,"Бекдурдиев")</f>
        <v>#REF!</v>
      </c>
      <c r="F14" s="2" t="e">
        <f>COUNTIFS(#REF!,B14,#REF!,"Жисмоний шахслар")</f>
        <v>#REF!</v>
      </c>
      <c r="G14" s="2" t="e">
        <f>COUNTIFS(#REF!,B14,#REF!,"юридик шахс")</f>
        <v>#REF!</v>
      </c>
      <c r="H14" s="2" t="e">
        <f>COUNTIFS(#REF!,B14,#REF!,"ариза")</f>
        <v>#REF!</v>
      </c>
      <c r="I14" s="2" t="e">
        <f>COUNTIFS(#REF!,B14,#REF!,"таклиф")</f>
        <v>#REF!</v>
      </c>
      <c r="J14" s="2" t="e">
        <f>COUNTIFS(#REF!,B14,#REF!,"шикоят")</f>
        <v>#REF!</v>
      </c>
      <c r="K14" s="2" t="e">
        <f>COUNTIFS(#REF!,B14,#REF!,1)</f>
        <v>#REF!</v>
      </c>
      <c r="L14" s="2"/>
      <c r="M14" s="2"/>
      <c r="N14" s="10" t="e">
        <f>SUMIF(#REF!,B14,#REF!)/60</f>
        <v>#REF!</v>
      </c>
      <c r="O14" s="2"/>
      <c r="P14" s="2" t="e">
        <f>COUNTIFS(#REF!,B14,#REF!,1)</f>
        <v>#REF!</v>
      </c>
    </row>
    <row r="15" spans="1:16" ht="15.75" x14ac:dyDescent="0.25">
      <c r="A15" s="4">
        <v>9</v>
      </c>
      <c r="B15" s="6" t="s">
        <v>26</v>
      </c>
      <c r="C15" s="12" t="e">
        <f t="shared" si="1"/>
        <v>#REF!</v>
      </c>
      <c r="D15" s="3" t="e">
        <f>COUNTIFS(#REF!,B15,#REF!,"алиев")</f>
        <v>#REF!</v>
      </c>
      <c r="E15" s="3" t="e">
        <f>COUNTIFS(#REF!,B15,#REF!,"Бекдурдиев")</f>
        <v>#REF!</v>
      </c>
      <c r="F15" s="2" t="e">
        <f>COUNTIFS(#REF!,B15,#REF!,"Жисмоний шахслар")</f>
        <v>#REF!</v>
      </c>
      <c r="G15" s="2" t="e">
        <f>COUNTIFS(#REF!,B15,#REF!,"юридик шахс")</f>
        <v>#REF!</v>
      </c>
      <c r="H15" s="2" t="e">
        <f>COUNTIFS(#REF!,B15,#REF!,"ариза")</f>
        <v>#REF!</v>
      </c>
      <c r="I15" s="2" t="e">
        <f>COUNTIFS(#REF!,B15,#REF!,"таклиф")</f>
        <v>#REF!</v>
      </c>
      <c r="J15" s="2" t="e">
        <f>COUNTIFS(#REF!,B15,#REF!,"шикоят")</f>
        <v>#REF!</v>
      </c>
      <c r="K15" s="2" t="e">
        <f>COUNTIFS(#REF!,B15,#REF!,1)</f>
        <v>#REF!</v>
      </c>
      <c r="L15" s="2"/>
      <c r="M15" s="2"/>
      <c r="N15" s="10" t="e">
        <f>SUMIF(#REF!,B15,#REF!)/60</f>
        <v>#REF!</v>
      </c>
      <c r="O15" s="2"/>
      <c r="P15" s="2" t="e">
        <f>COUNTIFS(#REF!,B15,#REF!,1)</f>
        <v>#REF!</v>
      </c>
    </row>
    <row r="16" spans="1:16" ht="15.75" x14ac:dyDescent="0.25">
      <c r="A16" s="4">
        <v>10</v>
      </c>
      <c r="B16" s="6" t="s">
        <v>30</v>
      </c>
      <c r="C16" s="12" t="e">
        <f t="shared" si="1"/>
        <v>#REF!</v>
      </c>
      <c r="D16" s="3" t="e">
        <f>COUNTIFS(#REF!,B16,#REF!,"алиев")</f>
        <v>#REF!</v>
      </c>
      <c r="E16" s="3" t="e">
        <f>COUNTIFS(#REF!,B16,#REF!,"Бекдурдиев")</f>
        <v>#REF!</v>
      </c>
      <c r="F16" s="2" t="e">
        <f>COUNTIFS(#REF!,B16,#REF!,"Жисмоний шахслар")</f>
        <v>#REF!</v>
      </c>
      <c r="G16" s="2" t="e">
        <f>COUNTIFS(#REF!,B16,#REF!,"юридик шахс")</f>
        <v>#REF!</v>
      </c>
      <c r="H16" s="2" t="e">
        <f>COUNTIFS(#REF!,B16,#REF!,"ариза")</f>
        <v>#REF!</v>
      </c>
      <c r="I16" s="2" t="e">
        <f>COUNTIFS(#REF!,B16,#REF!,"таклиф")</f>
        <v>#REF!</v>
      </c>
      <c r="J16" s="2" t="e">
        <f>COUNTIFS(#REF!,B16,#REF!,"шикоят")</f>
        <v>#REF!</v>
      </c>
      <c r="K16" s="2" t="e">
        <f>COUNTIFS(#REF!,B16,#REF!,1)</f>
        <v>#REF!</v>
      </c>
      <c r="L16" s="2"/>
      <c r="M16" s="2"/>
      <c r="N16" s="10" t="e">
        <f>SUMIF(#REF!,B16,#REF!)/60</f>
        <v>#REF!</v>
      </c>
      <c r="O16" s="2"/>
      <c r="P16" s="2" t="e">
        <f>COUNTIFS(#REF!,B16,#REF!,1)</f>
        <v>#REF!</v>
      </c>
    </row>
    <row r="17" spans="1:16" ht="15.75" x14ac:dyDescent="0.25">
      <c r="A17" s="4">
        <v>11</v>
      </c>
      <c r="B17" s="6" t="s">
        <v>23</v>
      </c>
      <c r="C17" s="12" t="e">
        <f t="shared" si="1"/>
        <v>#REF!</v>
      </c>
      <c r="D17" s="3" t="e">
        <f>COUNTIFS(#REF!,B17,#REF!,"алиев")</f>
        <v>#REF!</v>
      </c>
      <c r="E17" s="3" t="e">
        <f>COUNTIFS(#REF!,B17,#REF!,"Бекдурдиев")</f>
        <v>#REF!</v>
      </c>
      <c r="F17" s="2" t="e">
        <f>COUNTIFS(#REF!,B17,#REF!,"Жисмоний шахслар")</f>
        <v>#REF!</v>
      </c>
      <c r="G17" s="2" t="e">
        <f>COUNTIFS(#REF!,B17,#REF!,"юридик шахс")</f>
        <v>#REF!</v>
      </c>
      <c r="H17" s="2" t="e">
        <f>COUNTIFS(#REF!,B17,#REF!,"ариза")</f>
        <v>#REF!</v>
      </c>
      <c r="I17" s="2" t="e">
        <f>COUNTIFS(#REF!,B17,#REF!,"таклиф")</f>
        <v>#REF!</v>
      </c>
      <c r="J17" s="2" t="e">
        <f>COUNTIFS(#REF!,B17,#REF!,"шикоят")</f>
        <v>#REF!</v>
      </c>
      <c r="K17" s="2" t="e">
        <f>COUNTIFS(#REF!,B17,#REF!,1)</f>
        <v>#REF!</v>
      </c>
      <c r="L17" s="2"/>
      <c r="M17" s="2"/>
      <c r="N17" s="10" t="e">
        <f>SUMIF(#REF!,B17,#REF!)/60</f>
        <v>#REF!</v>
      </c>
      <c r="O17" s="2"/>
      <c r="P17" s="2" t="e">
        <f>COUNTIFS(#REF!,B17,#REF!,1)</f>
        <v>#REF!</v>
      </c>
    </row>
    <row r="18" spans="1:16" ht="15.75" x14ac:dyDescent="0.25">
      <c r="A18" s="4">
        <v>12</v>
      </c>
      <c r="B18" s="6" t="s">
        <v>20</v>
      </c>
      <c r="C18" s="12" t="e">
        <f t="shared" si="1"/>
        <v>#REF!</v>
      </c>
      <c r="D18" s="3" t="e">
        <f>COUNTIFS(#REF!,B18,#REF!,"алиев")</f>
        <v>#REF!</v>
      </c>
      <c r="E18" s="3" t="e">
        <f>COUNTIFS(#REF!,B18,#REF!,"Бекдурдиев")</f>
        <v>#REF!</v>
      </c>
      <c r="F18" s="2" t="e">
        <f>COUNTIFS(#REF!,B18,#REF!,"Жисмоний шахслар")</f>
        <v>#REF!</v>
      </c>
      <c r="G18" s="2" t="e">
        <f>COUNTIFS(#REF!,B18,#REF!,"юридик шахс")</f>
        <v>#REF!</v>
      </c>
      <c r="H18" s="2" t="e">
        <f>COUNTIFS(#REF!,B18,#REF!,"ариза")</f>
        <v>#REF!</v>
      </c>
      <c r="I18" s="2" t="e">
        <f>COUNTIFS(#REF!,B18,#REF!,"таклиф")</f>
        <v>#REF!</v>
      </c>
      <c r="J18" s="2" t="e">
        <f>COUNTIFS(#REF!,B18,#REF!,"шикоят")</f>
        <v>#REF!</v>
      </c>
      <c r="K18" s="2" t="e">
        <f>COUNTIFS(#REF!,B18,#REF!,1)</f>
        <v>#REF!</v>
      </c>
      <c r="L18" s="2"/>
      <c r="M18" s="2"/>
      <c r="N18" s="10" t="e">
        <f>SUMIF(#REF!,B18,#REF!)/60</f>
        <v>#REF!</v>
      </c>
      <c r="O18" s="2"/>
      <c r="P18" s="2" t="e">
        <f>COUNTIFS(#REF!,B18,#REF!,1)</f>
        <v>#REF!</v>
      </c>
    </row>
    <row r="19" spans="1:16" ht="15.75" x14ac:dyDescent="0.25">
      <c r="A19" s="4">
        <v>13</v>
      </c>
      <c r="B19" s="7" t="s">
        <v>28</v>
      </c>
      <c r="C19" s="12" t="e">
        <f t="shared" si="1"/>
        <v>#REF!</v>
      </c>
      <c r="D19" s="3" t="e">
        <f>COUNTIFS(#REF!,B19,#REF!,"алиев")</f>
        <v>#REF!</v>
      </c>
      <c r="E19" s="3" t="e">
        <f>COUNTIFS(#REF!,B19,#REF!,"Бекдурдиев")</f>
        <v>#REF!</v>
      </c>
      <c r="F19" s="2" t="e">
        <f>COUNTIFS(#REF!,B19,#REF!,"Жисмоний шахслар")</f>
        <v>#REF!</v>
      </c>
      <c r="G19" s="2" t="e">
        <f>COUNTIFS(#REF!,B19,#REF!,"юридик шахс")</f>
        <v>#REF!</v>
      </c>
      <c r="H19" s="2" t="e">
        <f>COUNTIFS(#REF!,B19,#REF!,"ариза")</f>
        <v>#REF!</v>
      </c>
      <c r="I19" s="2" t="e">
        <f>COUNTIFS(#REF!,B19,#REF!,"таклиф")</f>
        <v>#REF!</v>
      </c>
      <c r="J19" s="2" t="e">
        <f>COUNTIFS(#REF!,B19,#REF!,"шикоят")</f>
        <v>#REF!</v>
      </c>
      <c r="K19" s="2" t="e">
        <f>COUNTIFS(#REF!,B19,#REF!,1)</f>
        <v>#REF!</v>
      </c>
      <c r="L19" s="1"/>
      <c r="M19" s="1"/>
      <c r="N19" s="10" t="e">
        <f>SUMIF(#REF!,B19,#REF!)/60</f>
        <v>#REF!</v>
      </c>
      <c r="O19" s="1"/>
      <c r="P19" s="2" t="e">
        <f>COUNTIFS(#REF!,B19,#REF!,1)</f>
        <v>#REF!</v>
      </c>
    </row>
    <row r="20" spans="1:16" ht="31.5" x14ac:dyDescent="0.25">
      <c r="A20" s="4">
        <v>14</v>
      </c>
      <c r="B20" s="7" t="s">
        <v>31</v>
      </c>
      <c r="C20" s="12" t="e">
        <f t="shared" si="1"/>
        <v>#REF!</v>
      </c>
      <c r="D20" s="3" t="e">
        <f>COUNTIFS(#REF!,B20,#REF!,"алиев")</f>
        <v>#REF!</v>
      </c>
      <c r="E20" s="3" t="e">
        <f>COUNTIFS(#REF!,B20,#REF!,"Бекдурдиев")</f>
        <v>#REF!</v>
      </c>
      <c r="F20" s="2" t="e">
        <f>COUNTIFS(#REF!,B20,#REF!,"Жисмоний шахслар")</f>
        <v>#REF!</v>
      </c>
      <c r="G20" s="2" t="e">
        <f>COUNTIFS(#REF!,B20,#REF!,"юридик шахс")</f>
        <v>#REF!</v>
      </c>
      <c r="H20" s="2" t="e">
        <f>COUNTIFS(#REF!,B20,#REF!,"ариза")</f>
        <v>#REF!</v>
      </c>
      <c r="I20" s="2" t="e">
        <f>COUNTIFS(#REF!,B20,#REF!,"таклиф")</f>
        <v>#REF!</v>
      </c>
      <c r="J20" s="2" t="e">
        <f>COUNTIFS(#REF!,B20,#REF!,"шикоят")</f>
        <v>#REF!</v>
      </c>
      <c r="K20" s="2" t="e">
        <f>COUNTIFS(#REF!,B20,#REF!,1)</f>
        <v>#REF!</v>
      </c>
      <c r="L20" s="1"/>
      <c r="M20" s="1"/>
      <c r="N20" s="10" t="e">
        <f>SUMIF(#REF!,B20,#REF!)/60</f>
        <v>#REF!</v>
      </c>
      <c r="O20" s="1"/>
      <c r="P20" s="2" t="e">
        <f>COUNTIFS(#REF!,B20,#REF!,1)</f>
        <v>#REF!</v>
      </c>
    </row>
    <row r="21" spans="1:16" ht="15.75" x14ac:dyDescent="0.25">
      <c r="A21" s="4">
        <v>15</v>
      </c>
      <c r="B21" s="7" t="s">
        <v>3</v>
      </c>
      <c r="C21" s="12" t="e">
        <f t="shared" si="1"/>
        <v>#REF!</v>
      </c>
      <c r="D21" s="3" t="e">
        <f>COUNTIFS(#REF!,B21,#REF!,"алиев")</f>
        <v>#REF!</v>
      </c>
      <c r="E21" s="3" t="e">
        <f>COUNTIFS(#REF!,B21,#REF!,"Бекдурдиев")</f>
        <v>#REF!</v>
      </c>
      <c r="F21" s="2" t="e">
        <f>COUNTIFS(#REF!,B21,#REF!,"Жисмоний шахслар")</f>
        <v>#REF!</v>
      </c>
      <c r="G21" s="2" t="e">
        <f>COUNTIFS(#REF!,B21,#REF!,"юридик шахс")</f>
        <v>#REF!</v>
      </c>
      <c r="H21" s="2" t="e">
        <f>COUNTIFS(#REF!,B21,#REF!,"ариза")</f>
        <v>#REF!</v>
      </c>
      <c r="I21" s="2" t="e">
        <f>COUNTIFS(#REF!,B21,#REF!,"таклиф")</f>
        <v>#REF!</v>
      </c>
      <c r="J21" s="2" t="e">
        <f>COUNTIFS(#REF!,B21,#REF!,"шикоят")</f>
        <v>#REF!</v>
      </c>
      <c r="K21" s="2" t="e">
        <f>COUNTIFS(#REF!,B21,#REF!,1)</f>
        <v>#REF!</v>
      </c>
      <c r="L21" s="1"/>
      <c r="M21" s="1"/>
      <c r="N21" s="10" t="e">
        <f>SUMIF(#REF!,B21,#REF!)/60</f>
        <v>#REF!</v>
      </c>
      <c r="O21" s="1"/>
      <c r="P21" s="2" t="e">
        <f>COUNTIFS(#REF!,B21,#REF!,1)</f>
        <v>#REF!</v>
      </c>
    </row>
    <row r="22" spans="1:16" ht="31.5" x14ac:dyDescent="0.25">
      <c r="A22" s="4">
        <v>16</v>
      </c>
      <c r="B22" s="7" t="s">
        <v>27</v>
      </c>
      <c r="C22" s="12" t="e">
        <f t="shared" si="1"/>
        <v>#REF!</v>
      </c>
      <c r="D22" s="3" t="e">
        <f>COUNTIFS(#REF!,B22,#REF!,"алиев")</f>
        <v>#REF!</v>
      </c>
      <c r="E22" s="3" t="e">
        <f>COUNTIFS(#REF!,B22,#REF!,"Бекдурдиев")</f>
        <v>#REF!</v>
      </c>
      <c r="F22" s="2" t="e">
        <f>COUNTIFS(#REF!,B22,#REF!,"Жисмоний шахслар")</f>
        <v>#REF!</v>
      </c>
      <c r="G22" s="2" t="e">
        <f>COUNTIFS(#REF!,B22,#REF!,"юридик шахс")</f>
        <v>#REF!</v>
      </c>
      <c r="H22" s="2" t="e">
        <f>COUNTIFS(#REF!,B22,#REF!,"ариза")</f>
        <v>#REF!</v>
      </c>
      <c r="I22" s="2" t="e">
        <f>COUNTIFS(#REF!,B22,#REF!,"таклиф")</f>
        <v>#REF!</v>
      </c>
      <c r="J22" s="2" t="e">
        <f>COUNTIFS(#REF!,B22,#REF!,"шикоят")</f>
        <v>#REF!</v>
      </c>
      <c r="K22" s="2" t="e">
        <f>COUNTIFS(#REF!,B22,#REF!,1)</f>
        <v>#REF!</v>
      </c>
      <c r="L22" s="1"/>
      <c r="M22" s="1"/>
      <c r="N22" s="10" t="e">
        <f>SUMIF(#REF!,B22,#REF!)/60</f>
        <v>#REF!</v>
      </c>
      <c r="O22" s="1"/>
      <c r="P22" s="2" t="e">
        <f>COUNTIFS(#REF!,B22,#REF!,1)</f>
        <v>#REF!</v>
      </c>
    </row>
    <row r="23" spans="1:16" ht="15.75" x14ac:dyDescent="0.25">
      <c r="A23" s="4">
        <v>17</v>
      </c>
      <c r="B23" s="7" t="s">
        <v>21</v>
      </c>
      <c r="C23" s="12" t="e">
        <f t="shared" si="1"/>
        <v>#REF!</v>
      </c>
      <c r="D23" s="3" t="e">
        <f>COUNTIFS(#REF!,B23,#REF!,"алиев")</f>
        <v>#REF!</v>
      </c>
      <c r="E23" s="3" t="e">
        <f>COUNTIFS(#REF!,B23,#REF!,"Бекдурдиев")</f>
        <v>#REF!</v>
      </c>
      <c r="F23" s="2" t="e">
        <f>COUNTIFS(#REF!,B23,#REF!,"Жисмоний шахслар")</f>
        <v>#REF!</v>
      </c>
      <c r="G23" s="2" t="e">
        <f>COUNTIFS(#REF!,B23,#REF!,"юридик шахс")</f>
        <v>#REF!</v>
      </c>
      <c r="H23" s="2" t="e">
        <f>COUNTIFS(#REF!,B23,#REF!,"ариза")</f>
        <v>#REF!</v>
      </c>
      <c r="I23" s="2" t="e">
        <f>COUNTIFS(#REF!,B23,#REF!,"таклиф")</f>
        <v>#REF!</v>
      </c>
      <c r="J23" s="2" t="e">
        <f>COUNTIFS(#REF!,B23,#REF!,"шикоят")</f>
        <v>#REF!</v>
      </c>
      <c r="K23" s="2" t="e">
        <f>COUNTIFS(#REF!,B23,#REF!,1)</f>
        <v>#REF!</v>
      </c>
      <c r="L23" s="1"/>
      <c r="M23" s="1"/>
      <c r="N23" s="10" t="e">
        <f>SUMIF(#REF!,B23,#REF!)/60</f>
        <v>#REF!</v>
      </c>
      <c r="O23" s="1"/>
      <c r="P23" s="2" t="e">
        <f>COUNTIFS(#REF!,B23,#REF!,1)</f>
        <v>#REF!</v>
      </c>
    </row>
    <row r="24" spans="1:16" ht="15.75" x14ac:dyDescent="0.25">
      <c r="A24" s="4">
        <v>18</v>
      </c>
      <c r="B24" s="7" t="s">
        <v>47</v>
      </c>
      <c r="C24" s="12" t="e">
        <f t="shared" si="1"/>
        <v>#REF!</v>
      </c>
      <c r="D24" s="3" t="e">
        <f>COUNTIFS(#REF!,B24,#REF!,"алиев")</f>
        <v>#REF!</v>
      </c>
      <c r="E24" s="3" t="e">
        <f>COUNTIFS(#REF!,B24,#REF!,"Бекдурдиев")</f>
        <v>#REF!</v>
      </c>
      <c r="F24" s="2" t="e">
        <f>COUNTIFS(#REF!,B24,#REF!,"Жисмоний шахслар")</f>
        <v>#REF!</v>
      </c>
      <c r="G24" s="2" t="e">
        <f>COUNTIFS(#REF!,B24,#REF!,"юридик шахс")</f>
        <v>#REF!</v>
      </c>
      <c r="H24" s="2" t="e">
        <f>COUNTIFS(#REF!,B24,#REF!,"ариза")</f>
        <v>#REF!</v>
      </c>
      <c r="I24" s="2" t="e">
        <f>COUNTIFS(#REF!,B24,#REF!,"таклиф")</f>
        <v>#REF!</v>
      </c>
      <c r="J24" s="2" t="e">
        <f>COUNTIFS(#REF!,B24,#REF!,"шикоят")</f>
        <v>#REF!</v>
      </c>
      <c r="K24" s="2" t="e">
        <f>COUNTIFS(#REF!,B24,#REF!,1)</f>
        <v>#REF!</v>
      </c>
      <c r="L24" s="1"/>
      <c r="M24" s="1"/>
      <c r="N24" s="10" t="e">
        <f>SUMIF(#REF!,B24,#REF!)/60</f>
        <v>#REF!</v>
      </c>
      <c r="O24" s="1"/>
      <c r="P24" s="2" t="e">
        <f>COUNTIFS(#REF!,B24,#REF!,1)</f>
        <v>#REF!</v>
      </c>
    </row>
    <row r="25" spans="1:16" ht="47.25" x14ac:dyDescent="0.25">
      <c r="A25" s="4">
        <v>19</v>
      </c>
      <c r="B25" s="7" t="s">
        <v>35</v>
      </c>
      <c r="C25" s="12" t="e">
        <f t="shared" si="1"/>
        <v>#REF!</v>
      </c>
      <c r="D25" s="3" t="e">
        <f>COUNTIFS(#REF!,B25,#REF!,"алиев")</f>
        <v>#REF!</v>
      </c>
      <c r="E25" s="3" t="e">
        <f>COUNTIFS(#REF!,B25,#REF!,"Бекдурдиев")</f>
        <v>#REF!</v>
      </c>
      <c r="F25" s="2" t="e">
        <f>COUNTIFS(#REF!,B25,#REF!,"Жисмоний шахслар")</f>
        <v>#REF!</v>
      </c>
      <c r="G25" s="2" t="e">
        <f>COUNTIFS(#REF!,B25,#REF!,"юридик шахс")</f>
        <v>#REF!</v>
      </c>
      <c r="H25" s="2" t="e">
        <f>COUNTIFS(#REF!,B25,#REF!,"ариза")</f>
        <v>#REF!</v>
      </c>
      <c r="I25" s="2" t="e">
        <f>COUNTIFS(#REF!,B25,#REF!,"таклиф")</f>
        <v>#REF!</v>
      </c>
      <c r="J25" s="2" t="e">
        <f>COUNTIFS(#REF!,B25,#REF!,"шикоят")</f>
        <v>#REF!</v>
      </c>
      <c r="K25" s="2" t="e">
        <f>COUNTIFS(#REF!,B25,#REF!,1)</f>
        <v>#REF!</v>
      </c>
      <c r="L25" s="1"/>
      <c r="M25" s="1"/>
      <c r="N25" s="10" t="e">
        <f>SUMIF(#REF!,B25,#REF!)/60</f>
        <v>#REF!</v>
      </c>
      <c r="O25" s="1"/>
      <c r="P25" s="2" t="e">
        <f>COUNTIFS(#REF!,B25,#REF!,1)</f>
        <v>#REF!</v>
      </c>
    </row>
    <row r="26" spans="1:16" ht="47.25" x14ac:dyDescent="0.25">
      <c r="A26" s="4">
        <v>20</v>
      </c>
      <c r="B26" s="7" t="s">
        <v>33</v>
      </c>
      <c r="C26" s="12" t="e">
        <f t="shared" si="1"/>
        <v>#REF!</v>
      </c>
      <c r="D26" s="3" t="e">
        <f>COUNTIFS(#REF!,B26,#REF!,"алиев")</f>
        <v>#REF!</v>
      </c>
      <c r="E26" s="3" t="e">
        <f>COUNTIFS(#REF!,B26,#REF!,"Бекдурдиев")</f>
        <v>#REF!</v>
      </c>
      <c r="F26" s="2" t="e">
        <f>COUNTIFS(#REF!,B26,#REF!,"Жисмоний шахслар")</f>
        <v>#REF!</v>
      </c>
      <c r="G26" s="2" t="e">
        <f>COUNTIFS(#REF!,B26,#REF!,"юридик шахс")</f>
        <v>#REF!</v>
      </c>
      <c r="H26" s="2" t="e">
        <f>COUNTIFS(#REF!,B26,#REF!,"ариза")</f>
        <v>#REF!</v>
      </c>
      <c r="I26" s="2" t="e">
        <f>COUNTIFS(#REF!,B26,#REF!,"таклиф")</f>
        <v>#REF!</v>
      </c>
      <c r="J26" s="2" t="e">
        <f>COUNTIFS(#REF!,B26,#REF!,"шикоят")</f>
        <v>#REF!</v>
      </c>
      <c r="K26" s="2" t="e">
        <f>COUNTIFS(#REF!,B26,#REF!,1)</f>
        <v>#REF!</v>
      </c>
      <c r="L26" s="1"/>
      <c r="M26" s="1"/>
      <c r="N26" s="10" t="e">
        <f>SUMIF(#REF!,B26,#REF!)/60</f>
        <v>#REF!</v>
      </c>
      <c r="O26" s="1"/>
      <c r="P26" s="2" t="e">
        <f>COUNTIFS(#REF!,B26,#REF!,1)</f>
        <v>#REF!</v>
      </c>
    </row>
    <row r="27" spans="1:16" ht="47.25" x14ac:dyDescent="0.25">
      <c r="A27" s="4">
        <v>21</v>
      </c>
      <c r="B27" s="7" t="s">
        <v>32</v>
      </c>
      <c r="C27" s="12" t="e">
        <f t="shared" si="1"/>
        <v>#REF!</v>
      </c>
      <c r="D27" s="3" t="e">
        <f>COUNTIFS(#REF!,B27,#REF!,"алиев")</f>
        <v>#REF!</v>
      </c>
      <c r="E27" s="3" t="e">
        <f>COUNTIFS(#REF!,B27,#REF!,"Бекдурдиев")</f>
        <v>#REF!</v>
      </c>
      <c r="F27" s="2" t="e">
        <f>COUNTIFS(#REF!,B27,#REF!,"Жисмоний шахслар")</f>
        <v>#REF!</v>
      </c>
      <c r="G27" s="2" t="e">
        <f>COUNTIFS(#REF!,B27,#REF!,"юридик шахс")</f>
        <v>#REF!</v>
      </c>
      <c r="H27" s="2" t="e">
        <f>COUNTIFS(#REF!,B27,#REF!,"ариза")</f>
        <v>#REF!</v>
      </c>
      <c r="I27" s="2" t="e">
        <f>COUNTIFS(#REF!,B27,#REF!,"таклиф")</f>
        <v>#REF!</v>
      </c>
      <c r="J27" s="2" t="e">
        <f>COUNTIFS(#REF!,B27,#REF!,"шикоят")</f>
        <v>#REF!</v>
      </c>
      <c r="K27" s="2" t="e">
        <f>COUNTIFS(#REF!,B27,#REF!,1)</f>
        <v>#REF!</v>
      </c>
      <c r="L27" s="1"/>
      <c r="M27" s="1"/>
      <c r="N27" s="10" t="e">
        <f>SUMIF(#REF!,B27,#REF!)/60</f>
        <v>#REF!</v>
      </c>
      <c r="O27" s="1"/>
      <c r="P27" s="2" t="e">
        <f>COUNTIFS(#REF!,B27,#REF!,1)</f>
        <v>#REF!</v>
      </c>
    </row>
    <row r="28" spans="1:16" ht="31.5" x14ac:dyDescent="0.25">
      <c r="A28" s="4">
        <v>22</v>
      </c>
      <c r="B28" s="7" t="s">
        <v>34</v>
      </c>
      <c r="C28" s="12" t="e">
        <f t="shared" si="1"/>
        <v>#REF!</v>
      </c>
      <c r="D28" s="3" t="e">
        <f>COUNTIFS(#REF!,B28,#REF!,"алиев")</f>
        <v>#REF!</v>
      </c>
      <c r="E28" s="3" t="e">
        <f>COUNTIFS(#REF!,B28,#REF!,"Бекдурдиев")</f>
        <v>#REF!</v>
      </c>
      <c r="F28" s="2" t="e">
        <f>COUNTIFS(#REF!,B28,#REF!,"Жисмоний шахслар")</f>
        <v>#REF!</v>
      </c>
      <c r="G28" s="2" t="e">
        <f>COUNTIFS(#REF!,B28,#REF!,"юридик шахс")</f>
        <v>#REF!</v>
      </c>
      <c r="H28" s="2" t="e">
        <f>COUNTIFS(#REF!,B28,#REF!,"ариза")</f>
        <v>#REF!</v>
      </c>
      <c r="I28" s="2" t="e">
        <f>COUNTIFS(#REF!,B28,#REF!,"таклиф")</f>
        <v>#REF!</v>
      </c>
      <c r="J28" s="2" t="e">
        <f>COUNTIFS(#REF!,B28,#REF!,"шикоят")</f>
        <v>#REF!</v>
      </c>
      <c r="K28" s="2" t="e">
        <f>COUNTIFS(#REF!,B28,#REF!,1)</f>
        <v>#REF!</v>
      </c>
      <c r="L28" s="1"/>
      <c r="M28" s="1"/>
      <c r="N28" s="10" t="e">
        <f>SUMIF(#REF!,B28,#REF!)/60</f>
        <v>#REF!</v>
      </c>
      <c r="O28" s="1"/>
      <c r="P28" s="2" t="e">
        <f>COUNTIFS(#REF!,B28,#REF!,1)</f>
        <v>#REF!</v>
      </c>
    </row>
    <row r="29" spans="1:16" ht="15.75" x14ac:dyDescent="0.25">
      <c r="A29" s="4">
        <v>23</v>
      </c>
      <c r="B29" s="7" t="s">
        <v>4</v>
      </c>
      <c r="C29" s="12" t="e">
        <f t="shared" si="1"/>
        <v>#REF!</v>
      </c>
      <c r="D29" s="3" t="e">
        <f>COUNTIFS(#REF!,B29,#REF!,"алиев")</f>
        <v>#REF!</v>
      </c>
      <c r="E29" s="3" t="e">
        <f>COUNTIFS(#REF!,B29,#REF!,"Бекдурдиев")</f>
        <v>#REF!</v>
      </c>
      <c r="F29" s="2" t="e">
        <f>COUNTIFS(#REF!,B29,#REF!,"Жисмоний шахслар")</f>
        <v>#REF!</v>
      </c>
      <c r="G29" s="2" t="e">
        <f>COUNTIFS(#REF!,B29,#REF!,"юридик шахс")</f>
        <v>#REF!</v>
      </c>
      <c r="H29" s="2" t="e">
        <f>COUNTIFS(#REF!,B29,#REF!,"ариза")</f>
        <v>#REF!</v>
      </c>
      <c r="I29" s="2" t="e">
        <f>COUNTIFS(#REF!,B29,#REF!,"таклиф")</f>
        <v>#REF!</v>
      </c>
      <c r="J29" s="2" t="e">
        <f>COUNTIFS(#REF!,B29,#REF!,"шикоят")</f>
        <v>#REF!</v>
      </c>
      <c r="K29" s="2" t="e">
        <f>COUNTIFS(#REF!,B29,#REF!,1)</f>
        <v>#REF!</v>
      </c>
      <c r="L29" s="1"/>
      <c r="M29" s="1"/>
      <c r="N29" s="10" t="e">
        <f>SUMIF(#REF!,B29,#REF!)/60</f>
        <v>#REF!</v>
      </c>
      <c r="O29" s="1"/>
      <c r="P29" s="2" t="e">
        <f>COUNTIFS(#REF!,B29,#REF!,1)</f>
        <v>#REF!</v>
      </c>
    </row>
    <row r="30" spans="1:16" ht="15.75" x14ac:dyDescent="0.25">
      <c r="A30" s="4">
        <v>24</v>
      </c>
      <c r="B30" s="7" t="s">
        <v>19</v>
      </c>
      <c r="C30" s="12" t="e">
        <f t="shared" si="1"/>
        <v>#REF!</v>
      </c>
      <c r="D30" s="3" t="e">
        <f>COUNTIFS(#REF!,B30,#REF!,"алиев")</f>
        <v>#REF!</v>
      </c>
      <c r="E30" s="3" t="e">
        <f>COUNTIFS(#REF!,B30,#REF!,"Бекдурдиев")</f>
        <v>#REF!</v>
      </c>
      <c r="F30" s="2" t="e">
        <f>COUNTIFS(#REF!,B30,#REF!,"Жисмоний шахслар")</f>
        <v>#REF!</v>
      </c>
      <c r="G30" s="2" t="e">
        <f>COUNTIFS(#REF!,B30,#REF!,"юридик шахс")</f>
        <v>#REF!</v>
      </c>
      <c r="H30" s="2" t="e">
        <f>COUNTIFS(#REF!,B30,#REF!,"ариза")</f>
        <v>#REF!</v>
      </c>
      <c r="I30" s="2" t="e">
        <f>COUNTIFS(#REF!,B30,#REF!,"таклиф")</f>
        <v>#REF!</v>
      </c>
      <c r="J30" s="2" t="e">
        <f>COUNTIFS(#REF!,B30,#REF!,"шикоят")</f>
        <v>#REF!</v>
      </c>
      <c r="K30" s="2" t="e">
        <f>COUNTIFS(#REF!,B30,#REF!,1)</f>
        <v>#REF!</v>
      </c>
      <c r="L30" s="1"/>
      <c r="M30" s="1"/>
      <c r="N30" s="10" t="e">
        <f>SUMIF(#REF!,B30,#REF!)/60</f>
        <v>#REF!</v>
      </c>
      <c r="O30" s="1"/>
      <c r="P30" s="2" t="e">
        <f>COUNTIFS(#REF!,B30,#REF!,1)</f>
        <v>#REF!</v>
      </c>
    </row>
    <row r="31" spans="1:16" ht="15.75" x14ac:dyDescent="0.25">
      <c r="A31" s="4">
        <v>25</v>
      </c>
      <c r="B31" s="6" t="s">
        <v>25</v>
      </c>
      <c r="C31" s="12" t="e">
        <f>+F31+G31</f>
        <v>#REF!</v>
      </c>
      <c r="D31" s="3" t="e">
        <f>COUNTIFS(#REF!,B31,#REF!,"алиев")</f>
        <v>#REF!</v>
      </c>
      <c r="E31" s="3" t="e">
        <f>COUNTIFS(#REF!,B31,#REF!,"Бекдурдиев")</f>
        <v>#REF!</v>
      </c>
      <c r="F31" s="2" t="e">
        <f>COUNTIFS(#REF!,B31,#REF!,"Жисмоний шахслар")</f>
        <v>#REF!</v>
      </c>
      <c r="G31" s="2" t="e">
        <f>COUNTIFS(#REF!,B31,#REF!,"юридик шахс")</f>
        <v>#REF!</v>
      </c>
      <c r="H31" s="2" t="e">
        <f>COUNTIFS(#REF!,B31,#REF!,"ариза")</f>
        <v>#REF!</v>
      </c>
      <c r="I31" s="2" t="e">
        <f>COUNTIFS(#REF!,B31,#REF!,"таклиф")</f>
        <v>#REF!</v>
      </c>
      <c r="J31" s="2" t="e">
        <f>COUNTIFS(#REF!,B31,#REF!,"шикоят")</f>
        <v>#REF!</v>
      </c>
      <c r="K31" s="2" t="e">
        <f>COUNTIFS(#REF!,B31,#REF!,1)</f>
        <v>#REF!</v>
      </c>
      <c r="L31" s="1"/>
      <c r="M31" s="1"/>
      <c r="N31" s="10" t="e">
        <f>SUMIF(#REF!,B31,#REF!)/60</f>
        <v>#REF!</v>
      </c>
      <c r="O31" s="1"/>
      <c r="P31" s="2" t="e">
        <f>COUNTIFS(#REF!,B31,#REF!,1)</f>
        <v>#REF!</v>
      </c>
    </row>
    <row r="7831" spans="4:4" x14ac:dyDescent="0.25">
      <c r="D7831" s="19"/>
    </row>
    <row r="7970" customFormat="1" x14ac:dyDescent="0.25"/>
    <row r="9235" spans="16:16" x14ac:dyDescent="0.25">
      <c r="P9235" s="13"/>
    </row>
  </sheetData>
  <mergeCells count="12">
    <mergeCell ref="A6:B6"/>
    <mergeCell ref="A1:P1"/>
    <mergeCell ref="B3:B5"/>
    <mergeCell ref="A3:A5"/>
    <mergeCell ref="F4:G4"/>
    <mergeCell ref="C3:C5"/>
    <mergeCell ref="H4:J4"/>
    <mergeCell ref="D3:E4"/>
    <mergeCell ref="F3:J3"/>
    <mergeCell ref="K3:N4"/>
    <mergeCell ref="O3:P4"/>
    <mergeCell ref="N2:O2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755D5-35BE-47CF-B159-1D95852122BC}">
  <dimension ref="A1"/>
  <sheetViews>
    <sheetView workbookViewId="0">
      <selection activeCell="G28" sqref="G28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Масалалар мурожаатлар кесимида</vt:lpstr>
      <vt:lpstr>Лист2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2026-04-20T06:21:46Z</dcterms:modified>
</cp:coreProperties>
</file>