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Ochiq ma'lumot 2026\447\"/>
    </mc:Choice>
  </mc:AlternateContent>
  <xr:revisionPtr revIDLastSave="0" documentId="13_ncr:1_{D47FF0F2-3112-4743-B967-03FB4142835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Бюджет" sheetId="1" state="hidden" r:id="rId1"/>
    <sheet name="1-кв" sheetId="4" r:id="rId2"/>
  </sheets>
  <definedNames>
    <definedName name="_xlnm._FilterDatabase" localSheetId="1" hidden="1">'1-кв'!$A$7:$J$183</definedName>
    <definedName name="_xlnm._FilterDatabase" localSheetId="0" hidden="1">Бюджет!$A$6:$O$176</definedName>
    <definedName name="_xlnm.Print_Titles" localSheetId="1">'1-кв'!$4:$6</definedName>
    <definedName name="_xlnm.Print_Titles" localSheetId="0">Бюджет!$4:$5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4" l="1"/>
  <c r="F10" i="4"/>
  <c r="F59" i="4"/>
  <c r="G56" i="4"/>
  <c r="H56" i="4"/>
  <c r="E56" i="4"/>
  <c r="H32" i="4"/>
  <c r="G32" i="4"/>
  <c r="H30" i="4"/>
  <c r="H29" i="4"/>
  <c r="G30" i="4"/>
  <c r="G29" i="4"/>
  <c r="E30" i="4"/>
  <c r="E29" i="4"/>
  <c r="I59" i="4" l="1"/>
  <c r="E32" i="4"/>
  <c r="F31" i="4"/>
  <c r="F30" i="4"/>
  <c r="I30" i="4" s="1"/>
  <c r="F29" i="4"/>
  <c r="I31" i="4" l="1"/>
  <c r="I32" i="4" s="1"/>
  <c r="F32" i="4"/>
  <c r="I29" i="4"/>
  <c r="H173" i="4"/>
  <c r="G173" i="4"/>
  <c r="F177" i="4"/>
  <c r="I177" i="4" s="1"/>
  <c r="E37" i="4"/>
  <c r="F13" i="4" l="1"/>
  <c r="I13" i="4" s="1"/>
  <c r="F12" i="4"/>
  <c r="G37" i="4"/>
  <c r="E11" i="4" l="1"/>
  <c r="E173" i="4" l="1"/>
  <c r="E172" i="4" s="1"/>
  <c r="E171" i="4" s="1"/>
  <c r="E169" i="4" s="1"/>
  <c r="E166" i="4"/>
  <c r="E156" i="4"/>
  <c r="E152" i="4"/>
  <c r="E148" i="4"/>
  <c r="E143" i="4"/>
  <c r="E139" i="4"/>
  <c r="E134" i="4"/>
  <c r="E132" i="4" s="1"/>
  <c r="E128" i="4"/>
  <c r="E122" i="4"/>
  <c r="E119" i="4"/>
  <c r="E116" i="4"/>
  <c r="E111" i="4"/>
  <c r="E108" i="4"/>
  <c r="E105" i="4"/>
  <c r="E101" i="4"/>
  <c r="E97" i="4"/>
  <c r="E88" i="4"/>
  <c r="E82" i="4"/>
  <c r="E77" i="4"/>
  <c r="E71" i="4"/>
  <c r="E69" i="4" s="1"/>
  <c r="E65" i="4"/>
  <c r="E54" i="4"/>
  <c r="E51" i="4"/>
  <c r="E48" i="4"/>
  <c r="E40" i="4"/>
  <c r="E28" i="4"/>
  <c r="E16" i="4"/>
  <c r="E9" i="4"/>
  <c r="E8" i="4" s="1"/>
  <c r="I10" i="4"/>
  <c r="F14" i="4"/>
  <c r="I14" i="4" s="1"/>
  <c r="F15" i="4"/>
  <c r="I15" i="4" s="1"/>
  <c r="F17" i="4"/>
  <c r="F18" i="4"/>
  <c r="I18" i="4" s="1"/>
  <c r="F19" i="4"/>
  <c r="I19" i="4" s="1"/>
  <c r="F20" i="4"/>
  <c r="I20" i="4" s="1"/>
  <c r="F21" i="4"/>
  <c r="I21" i="4" s="1"/>
  <c r="F22" i="4"/>
  <c r="I22" i="4" s="1"/>
  <c r="F23" i="4"/>
  <c r="I23" i="4" s="1"/>
  <c r="F25" i="4"/>
  <c r="I25" i="4" s="1"/>
  <c r="F26" i="4"/>
  <c r="I26" i="4" s="1"/>
  <c r="F27" i="4"/>
  <c r="F38" i="4"/>
  <c r="I38" i="4" s="1"/>
  <c r="F39" i="4"/>
  <c r="I39" i="4" s="1"/>
  <c r="F41" i="4"/>
  <c r="I41" i="4" s="1"/>
  <c r="F42" i="4"/>
  <c r="I42" i="4" s="1"/>
  <c r="F43" i="4"/>
  <c r="I43" i="4" s="1"/>
  <c r="F44" i="4"/>
  <c r="I44" i="4" s="1"/>
  <c r="F45" i="4"/>
  <c r="I45" i="4" s="1"/>
  <c r="F47" i="4"/>
  <c r="I47" i="4" s="1"/>
  <c r="F49" i="4"/>
  <c r="F50" i="4"/>
  <c r="I50" i="4" s="1"/>
  <c r="F52" i="4"/>
  <c r="F53" i="4"/>
  <c r="I53" i="4" s="1"/>
  <c r="F55" i="4"/>
  <c r="I55" i="4" s="1"/>
  <c r="F57" i="4"/>
  <c r="F58" i="4"/>
  <c r="I58" i="4" s="1"/>
  <c r="F60" i="4"/>
  <c r="I60" i="4" s="1"/>
  <c r="F61" i="4"/>
  <c r="F62" i="4"/>
  <c r="I62" i="4" s="1"/>
  <c r="F64" i="4"/>
  <c r="I64" i="4" s="1"/>
  <c r="F66" i="4"/>
  <c r="I66" i="4" s="1"/>
  <c r="F67" i="4"/>
  <c r="I67" i="4" s="1"/>
  <c r="F68" i="4"/>
  <c r="I68" i="4" s="1"/>
  <c r="F70" i="4"/>
  <c r="I70" i="4" s="1"/>
  <c r="F72" i="4"/>
  <c r="F73" i="4"/>
  <c r="I73" i="4" s="1"/>
  <c r="F74" i="4"/>
  <c r="I74" i="4" s="1"/>
  <c r="F75" i="4"/>
  <c r="I75" i="4" s="1"/>
  <c r="F78" i="4"/>
  <c r="I78" i="4" s="1"/>
  <c r="F79" i="4"/>
  <c r="I79" i="4" s="1"/>
  <c r="F80" i="4"/>
  <c r="I80" i="4" s="1"/>
  <c r="F83" i="4"/>
  <c r="I83" i="4" s="1"/>
  <c r="F84" i="4"/>
  <c r="I84" i="4" s="1"/>
  <c r="F85" i="4"/>
  <c r="F86" i="4"/>
  <c r="I86" i="4" s="1"/>
  <c r="F87" i="4"/>
  <c r="I87" i="4" s="1"/>
  <c r="F89" i="4"/>
  <c r="I89" i="4" s="1"/>
  <c r="F90" i="4"/>
  <c r="I90" i="4" s="1"/>
  <c r="F91" i="4"/>
  <c r="I91" i="4" s="1"/>
  <c r="F92" i="4"/>
  <c r="I92" i="4" s="1"/>
  <c r="F93" i="4"/>
  <c r="I93" i="4" s="1"/>
  <c r="F94" i="4"/>
  <c r="I94" i="4" s="1"/>
  <c r="F96" i="4"/>
  <c r="I96" i="4" s="1"/>
  <c r="F98" i="4"/>
  <c r="I98" i="4" s="1"/>
  <c r="F99" i="4"/>
  <c r="I99" i="4" s="1"/>
  <c r="F100" i="4"/>
  <c r="I100" i="4" s="1"/>
  <c r="F102" i="4"/>
  <c r="F101" i="4" s="1"/>
  <c r="F106" i="4"/>
  <c r="I106" i="4" s="1"/>
  <c r="F107" i="4"/>
  <c r="I107" i="4" s="1"/>
  <c r="F109" i="4"/>
  <c r="F110" i="4"/>
  <c r="I110" i="4" s="1"/>
  <c r="F112" i="4"/>
  <c r="F113" i="4"/>
  <c r="I113" i="4" s="1"/>
  <c r="F114" i="4"/>
  <c r="I114" i="4" s="1"/>
  <c r="F117" i="4"/>
  <c r="F118" i="4"/>
  <c r="I118" i="4" s="1"/>
  <c r="F120" i="4"/>
  <c r="F121" i="4"/>
  <c r="I121" i="4" s="1"/>
  <c r="F123" i="4"/>
  <c r="I123" i="4" s="1"/>
  <c r="F124" i="4"/>
  <c r="I124" i="4" s="1"/>
  <c r="F125" i="4"/>
  <c r="I125" i="4" s="1"/>
  <c r="F127" i="4"/>
  <c r="I127" i="4" s="1"/>
  <c r="F129" i="4"/>
  <c r="F130" i="4"/>
  <c r="I130" i="4" s="1"/>
  <c r="F131" i="4"/>
  <c r="I131" i="4" s="1"/>
  <c r="F133" i="4"/>
  <c r="F135" i="4"/>
  <c r="F136" i="4"/>
  <c r="I136" i="4" s="1"/>
  <c r="F137" i="4"/>
  <c r="I137" i="4" s="1"/>
  <c r="F138" i="4"/>
  <c r="I138" i="4" s="1"/>
  <c r="F140" i="4"/>
  <c r="I140" i="4" s="1"/>
  <c r="F141" i="4"/>
  <c r="I141" i="4" s="1"/>
  <c r="F142" i="4"/>
  <c r="I142" i="4" s="1"/>
  <c r="F144" i="4"/>
  <c r="F145" i="4"/>
  <c r="I145" i="4" s="1"/>
  <c r="F146" i="4"/>
  <c r="I146" i="4" s="1"/>
  <c r="F149" i="4"/>
  <c r="I149" i="4" s="1"/>
  <c r="F150" i="4"/>
  <c r="I150" i="4" s="1"/>
  <c r="F153" i="4"/>
  <c r="I153" i="4" s="1"/>
  <c r="F154" i="4"/>
  <c r="I154" i="4" s="1"/>
  <c r="F155" i="4"/>
  <c r="I155" i="4" s="1"/>
  <c r="F157" i="4"/>
  <c r="F158" i="4"/>
  <c r="I158" i="4" s="1"/>
  <c r="F159" i="4"/>
  <c r="I159" i="4" s="1"/>
  <c r="F160" i="4"/>
  <c r="I160" i="4" s="1"/>
  <c r="F161" i="4"/>
  <c r="I161" i="4" s="1"/>
  <c r="F162" i="4"/>
  <c r="I162" i="4" s="1"/>
  <c r="F163" i="4"/>
  <c r="I163" i="4" s="1"/>
  <c r="F164" i="4"/>
  <c r="I164" i="4" s="1"/>
  <c r="F165" i="4"/>
  <c r="I165" i="4" s="1"/>
  <c r="F167" i="4"/>
  <c r="I167" i="4" s="1"/>
  <c r="F168" i="4"/>
  <c r="F170" i="4"/>
  <c r="I170" i="4" s="1"/>
  <c r="F174" i="4"/>
  <c r="F175" i="4"/>
  <c r="I175" i="4" s="1"/>
  <c r="F176" i="4"/>
  <c r="I176" i="4" s="1"/>
  <c r="F178" i="4"/>
  <c r="F179" i="4"/>
  <c r="I179" i="4" s="1"/>
  <c r="F180" i="4"/>
  <c r="I180" i="4" s="1"/>
  <c r="F181" i="4"/>
  <c r="I181" i="4" s="1"/>
  <c r="F182" i="4"/>
  <c r="I182" i="4" s="1"/>
  <c r="F183" i="4"/>
  <c r="I183" i="4" s="1"/>
  <c r="I61" i="4" l="1"/>
  <c r="I56" i="4" s="1"/>
  <c r="F56" i="4"/>
  <c r="F54" i="4" s="1"/>
  <c r="I65" i="4"/>
  <c r="I178" i="4"/>
  <c r="F173" i="4"/>
  <c r="F172" i="4" s="1"/>
  <c r="F171" i="4" s="1"/>
  <c r="F169" i="4" s="1"/>
  <c r="I37" i="4"/>
  <c r="E104" i="4"/>
  <c r="E126" i="4"/>
  <c r="I12" i="4"/>
  <c r="I11" i="4" s="1"/>
  <c r="I9" i="4" s="1"/>
  <c r="I8" i="4" s="1"/>
  <c r="F11" i="4"/>
  <c r="F9" i="4" s="1"/>
  <c r="F8" i="4" s="1"/>
  <c r="F166" i="4"/>
  <c r="F111" i="4"/>
  <c r="E151" i="4"/>
  <c r="E147" i="4" s="1"/>
  <c r="I112" i="4"/>
  <c r="I111" i="4" s="1"/>
  <c r="F82" i="4"/>
  <c r="F143" i="4"/>
  <c r="F51" i="4"/>
  <c r="F134" i="4"/>
  <c r="F132" i="4" s="1"/>
  <c r="I135" i="4"/>
  <c r="I134" i="4" s="1"/>
  <c r="I97" i="4"/>
  <c r="E46" i="4"/>
  <c r="I52" i="4"/>
  <c r="I51" i="4" s="1"/>
  <c r="F128" i="4"/>
  <c r="I122" i="4"/>
  <c r="I139" i="4"/>
  <c r="F16" i="4"/>
  <c r="E63" i="4"/>
  <c r="F116" i="4"/>
  <c r="E81" i="4"/>
  <c r="E76" i="4" s="1"/>
  <c r="F156" i="4"/>
  <c r="I148" i="4"/>
  <c r="I77" i="4"/>
  <c r="I40" i="4"/>
  <c r="I88" i="4"/>
  <c r="I152" i="4"/>
  <c r="F48" i="4"/>
  <c r="F119" i="4"/>
  <c r="F71" i="4"/>
  <c r="F69" i="4" s="1"/>
  <c r="F37" i="4"/>
  <c r="F108" i="4"/>
  <c r="I168" i="4"/>
  <c r="I166" i="4" s="1"/>
  <c r="F152" i="4"/>
  <c r="F139" i="4"/>
  <c r="F105" i="4"/>
  <c r="F28" i="4"/>
  <c r="E115" i="4"/>
  <c r="I174" i="4"/>
  <c r="I117" i="4"/>
  <c r="I116" i="4" s="1"/>
  <c r="I129" i="4"/>
  <c r="I128" i="4" s="1"/>
  <c r="I57" i="4"/>
  <c r="I102" i="4"/>
  <c r="I101" i="4" s="1"/>
  <c r="I105" i="4"/>
  <c r="F88" i="4"/>
  <c r="F77" i="4"/>
  <c r="F65" i="4"/>
  <c r="I27" i="4"/>
  <c r="I28" i="4" s="1"/>
  <c r="I72" i="4"/>
  <c r="I71" i="4" s="1"/>
  <c r="I69" i="4" s="1"/>
  <c r="I120" i="4"/>
  <c r="I119" i="4" s="1"/>
  <c r="F148" i="4"/>
  <c r="I17" i="4"/>
  <c r="I16" i="4" s="1"/>
  <c r="F122" i="4"/>
  <c r="F97" i="4"/>
  <c r="F95" i="4" s="1"/>
  <c r="F40" i="4"/>
  <c r="I49" i="4"/>
  <c r="I48" i="4" s="1"/>
  <c r="I85" i="4"/>
  <c r="I82" i="4" s="1"/>
  <c r="I109" i="4"/>
  <c r="I108" i="4" s="1"/>
  <c r="I133" i="4"/>
  <c r="I144" i="4"/>
  <c r="I143" i="4" s="1"/>
  <c r="I157" i="4"/>
  <c r="I156" i="4" s="1"/>
  <c r="E95" i="4"/>
  <c r="E24" i="4"/>
  <c r="G11" i="4"/>
  <c r="I54" i="4" l="1"/>
  <c r="I46" i="4" s="1"/>
  <c r="I63" i="4"/>
  <c r="I173" i="4"/>
  <c r="I172" i="4" s="1"/>
  <c r="I171" i="4" s="1"/>
  <c r="I169" i="4" s="1"/>
  <c r="F24" i="4"/>
  <c r="F126" i="4"/>
  <c r="E103" i="4"/>
  <c r="F104" i="4"/>
  <c r="I95" i="4"/>
  <c r="F81" i="4"/>
  <c r="F76" i="4" s="1"/>
  <c r="I24" i="4"/>
  <c r="F46" i="4"/>
  <c r="I115" i="4"/>
  <c r="I132" i="4"/>
  <c r="I126" i="4" s="1"/>
  <c r="I81" i="4"/>
  <c r="I76" i="4" s="1"/>
  <c r="I104" i="4"/>
  <c r="E36" i="4"/>
  <c r="F115" i="4"/>
  <c r="F151" i="4"/>
  <c r="F147" i="4" s="1"/>
  <c r="I151" i="4"/>
  <c r="I147" i="4" s="1"/>
  <c r="F63" i="4"/>
  <c r="E34" i="4" l="1"/>
  <c r="E7" i="4" s="1"/>
  <c r="F103" i="4"/>
  <c r="I103" i="4"/>
  <c r="I36" i="4"/>
  <c r="F36" i="4"/>
  <c r="H172" i="4"/>
  <c r="H171" i="4" s="1"/>
  <c r="H169" i="4" s="1"/>
  <c r="G172" i="4"/>
  <c r="G171" i="4" s="1"/>
  <c r="G169" i="4" s="1"/>
  <c r="H166" i="4"/>
  <c r="G166" i="4"/>
  <c r="H156" i="4"/>
  <c r="G156" i="4"/>
  <c r="H152" i="4"/>
  <c r="G152" i="4"/>
  <c r="H148" i="4"/>
  <c r="G148" i="4"/>
  <c r="H143" i="4"/>
  <c r="G143" i="4"/>
  <c r="H139" i="4"/>
  <c r="G139" i="4"/>
  <c r="H134" i="4"/>
  <c r="H132" i="4" s="1"/>
  <c r="G134" i="4"/>
  <c r="G132" i="4" s="1"/>
  <c r="H128" i="4"/>
  <c r="G128" i="4"/>
  <c r="H122" i="4"/>
  <c r="G122" i="4"/>
  <c r="H119" i="4"/>
  <c r="G119" i="4"/>
  <c r="H116" i="4"/>
  <c r="G116" i="4"/>
  <c r="H111" i="4"/>
  <c r="G111" i="4"/>
  <c r="H108" i="4"/>
  <c r="G108" i="4"/>
  <c r="H105" i="4"/>
  <c r="G105" i="4"/>
  <c r="H101" i="4"/>
  <c r="G101" i="4"/>
  <c r="H97" i="4"/>
  <c r="G97" i="4"/>
  <c r="H88" i="4"/>
  <c r="G88" i="4"/>
  <c r="H82" i="4"/>
  <c r="G82" i="4"/>
  <c r="H77" i="4"/>
  <c r="G77" i="4"/>
  <c r="H71" i="4"/>
  <c r="H69" i="4" s="1"/>
  <c r="G71" i="4"/>
  <c r="G69" i="4" s="1"/>
  <c r="H65" i="4"/>
  <c r="G65" i="4"/>
  <c r="H54" i="4"/>
  <c r="G54" i="4"/>
  <c r="H51" i="4"/>
  <c r="G51" i="4"/>
  <c r="H48" i="4"/>
  <c r="G48" i="4"/>
  <c r="H40" i="4"/>
  <c r="G40" i="4"/>
  <c r="H28" i="4"/>
  <c r="G28" i="4"/>
  <c r="H16" i="4"/>
  <c r="G16" i="4"/>
  <c r="H11" i="4"/>
  <c r="H9" i="4" s="1"/>
  <c r="H8" i="4" s="1"/>
  <c r="G9" i="4"/>
  <c r="G8" i="4" s="1"/>
  <c r="F34" i="4" l="1"/>
  <c r="F7" i="4" s="1"/>
  <c r="I34" i="4"/>
  <c r="I7" i="4" s="1"/>
  <c r="G151" i="4"/>
  <c r="G147" i="4" s="1"/>
  <c r="H63" i="4"/>
  <c r="G104" i="4"/>
  <c r="H151" i="4"/>
  <c r="H147" i="4" s="1"/>
  <c r="H104" i="4"/>
  <c r="G81" i="4"/>
  <c r="G76" i="4" s="1"/>
  <c r="G126" i="4"/>
  <c r="H81" i="4"/>
  <c r="H76" i="4" s="1"/>
  <c r="H126" i="4"/>
  <c r="H115" i="4"/>
  <c r="G115" i="4"/>
  <c r="G63" i="4"/>
  <c r="G46" i="4"/>
  <c r="G24" i="4"/>
  <c r="H95" i="4"/>
  <c r="H24" i="4"/>
  <c r="G95" i="4"/>
  <c r="H46" i="4"/>
  <c r="G103" i="4" l="1"/>
  <c r="H103" i="4"/>
  <c r="G36" i="4"/>
  <c r="H36" i="4"/>
  <c r="G34" i="4" l="1"/>
  <c r="G7" i="4" s="1"/>
  <c r="H34" i="4"/>
  <c r="H7" i="4" s="1"/>
  <c r="E176" i="1" l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 s="1"/>
  <c r="F122" i="1"/>
  <c r="F116" i="1"/>
  <c r="F113" i="1"/>
  <c r="F110" i="1"/>
  <c r="F105" i="1"/>
  <c r="F102" i="1"/>
  <c r="F99" i="1"/>
  <c r="F95" i="1"/>
  <c r="F91" i="1"/>
  <c r="F82" i="1"/>
  <c r="F76" i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1" l="1"/>
  <c r="F120" i="1"/>
  <c r="F70" i="1"/>
  <c r="F22" i="1"/>
  <c r="F89" i="1"/>
  <c r="F145" i="1"/>
  <c r="F141" i="1" s="1"/>
  <c r="F98" i="1"/>
  <c r="F109" i="1"/>
  <c r="F57" i="1"/>
  <c r="F41" i="1"/>
  <c r="F97" i="1" l="1"/>
  <c r="F31" i="1"/>
  <c r="F29" i="1" l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<sst xmlns="http://schemas.openxmlformats.org/spreadsheetml/2006/main" count="563" uniqueCount="187">
  <si>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</si>
  <si>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</si>
  <si>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</si>
  <si>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</si>
  <si>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</si>
  <si>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</si>
  <si>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</si>
  <si>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</si>
  <si>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</si>
  <si>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</si>
  <si>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</si>
  <si>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</si>
  <si>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</si>
  <si>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</si>
  <si>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</si>
  <si>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</si>
  <si>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</si>
  <si>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</si>
  <si>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</si>
  <si>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</si>
  <si>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</si>
  <si>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</si>
  <si>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</si>
  <si>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</si>
  <si>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</si>
  <si>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</si>
  <si>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</si>
  <si>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</si>
  <si>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</si>
  <si>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</si>
  <si>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</si>
  <si>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</si>
  <si>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</si>
  <si>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</si>
  <si>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</si>
  <si>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</si>
  <si>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</si>
  <si>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</si>
  <si>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</si>
  <si>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</si>
  <si>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</si>
  <si>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</si>
  <si>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</si>
  <si>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</si>
  <si>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</si>
  <si>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</si>
  <si>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</si>
  <si>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</si>
  <si>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</si>
  <si>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</si>
  <si>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</si>
  <si>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</si>
  <si>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</si>
  <si>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</si>
  <si>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</si>
  <si>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</si>
  <si>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</si>
  <si>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</si>
  <si>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</si>
  <si>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</si>
  <si>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</si>
  <si>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</si>
  <si>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</si>
  <si>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</si>
  <si>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</si>
  <si>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</si>
  <si>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</si>
  <si>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</si>
  <si>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</si>
  <si>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</si>
  <si>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</si>
  <si>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</si>
  <si>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</si>
  <si>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</si>
  <si>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</si>
  <si>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</si>
  <si>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</si>
  <si>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</si>
  <si>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</si>
  <si>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</si>
  <si>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</si>
  <si>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</si>
  <si>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</si>
  <si>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</si>
  <si>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</si>
  <si>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</si>
  <si>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</si>
  <si>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</si>
  <si>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</si>
  <si>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</si>
  <si>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</si>
  <si>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</si>
  <si>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</si>
  <si>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</si>
  <si>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</si>
  <si>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</si>
  <si>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</si>
  <si>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</si>
  <si>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</si>
  <si>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</si>
  <si>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</si>
  <si>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</si>
  <si>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</si>
  <si>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</si>
  <si>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</si>
  <si>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</si>
  <si>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</si>
  <si>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</si>
  <si>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</si>
  <si>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</si>
  <si>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</si>
  <si>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</si>
  <si>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</si>
  <si>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</si>
  <si>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</si>
  <si>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</si>
  <si>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</si>
  <si>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</si>
  <si>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</si>
  <si>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</si>
  <si>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</si>
  <si>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</si>
  <si>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</si>
  <si>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</si>
  <si>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</si>
  <si>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</si>
  <si>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</si>
  <si>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</si>
  <si>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</si>
  <si>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</si>
  <si>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</si>
  <si>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</si>
  <si>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</si>
  <si>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</si>
  <si>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</si>
  <si>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</si>
  <si>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</si>
  <si>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</si>
  <si>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</si>
  <si>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</si>
  <si>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</si>
  <si>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</si>
  <si>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</si>
  <si>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</si>
  <si>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</si>
  <si>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</si>
  <si>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</si>
  <si>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</si>
  <si>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</si>
  <si>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</si>
  <si>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</si>
  <si>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</si>
  <si>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</si>
  <si>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</si>
  <si>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</si>
  <si>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</si>
  <si>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</si>
  <si>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</si>
  <si>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</si>
  <si>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</si>
  <si>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</si>
  <si>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</si>
  <si>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</si>
  <si>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</si>
  <si>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Илмий даражага эга бўлган ходимларга қўшимча тўловлар</t>
  </si>
  <si>
    <t>240</t>
  </si>
  <si>
    <t>Бюджетдан ташқари маблағлар ҳисобидан</t>
  </si>
  <si>
    <t>Жами</t>
  </si>
  <si>
    <t>Бюджет маблағлари ҳисобидан</t>
  </si>
  <si>
    <t>Бюджет ва бюджетдан ташқари маблағлар ҳисобидан ЖАМИ</t>
  </si>
  <si>
    <t>Шу жумладан:</t>
  </si>
  <si>
    <t>230</t>
  </si>
  <si>
    <t>Бюджет ташкилотлари ходимларини моддий рағбатлантириш жамғармасидан тўловлар</t>
  </si>
  <si>
    <t>180</t>
  </si>
  <si>
    <t>Мақсадли ҳаражатлар</t>
  </si>
  <si>
    <t>960</t>
  </si>
  <si>
    <t>Спорт инвентарлари ва жихозлари</t>
  </si>
  <si>
    <t>43</t>
  </si>
  <si>
    <t>10</t>
  </si>
  <si>
    <t>12</t>
  </si>
  <si>
    <t>900</t>
  </si>
  <si>
    <t>III гуруҳ харажатлари бўйича жами</t>
  </si>
  <si>
    <t>Асосий воситаларни лойиҳалаштириш</t>
  </si>
  <si>
    <t>Ўзбекистон Республикаси Иқтисодиёт ва молия вазирлигининг 2026 йил 1-чораги учун бюджет ва
бюджет ташқари маблағлардан амалга оширган касса харажатлари бўйича</t>
  </si>
  <si>
    <t>Ахборот тизими ва ресурсларини техник қўллаб-қувватлаш ва модернизациялаш</t>
  </si>
  <si>
    <t>34</t>
  </si>
  <si>
    <t>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</si>
</sst>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166" fontId="13" fillId="0" borderId="0"/>
  </cellStyleXfs>
  <cellXfs count="62">
    <xf numFmtId="0" fontId="0" fillId="0" borderId="0" xfId="0"/>
    <xf numFmtId="49" fontId="2" fillId="0" borderId="1" xfId="2" applyNumberFormat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top" wrapText="1"/>
    </xf>
    <xf numFmtId="3" fontId="2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>
      <alignment vertical="top" wrapText="1"/>
    </xf>
    <xf numFmtId="0" fontId="4" fillId="0" borderId="1" xfId="2" applyFont="1" applyBorder="1" applyAlignment="1">
      <alignment vertical="top" wrapText="1"/>
    </xf>
    <xf numFmtId="0" fontId="5" fillId="0" borderId="1" xfId="2" applyFont="1" applyBorder="1" applyAlignment="1">
      <alignment vertical="top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3" fontId="9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165" fontId="9" fillId="0" borderId="0" xfId="0" applyNumberFormat="1" applyFont="1"/>
    <xf numFmtId="4" fontId="9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</cellXfs>
  <cellStyles count="5">
    <cellStyle name="Обычный" xfId="0" builtinId="0"/>
    <cellStyle name="Обычный 4" xfId="2" xr:uid="{00000000-0005-0000-0000-000001000000}"/>
    <cellStyle name="Обычный_Приложения - Формы" xfId="3" xr:uid="{00000000-0005-0000-0000-000002000000}"/>
    <cellStyle name="Финансовый [0]" xfId="1" builtinId="6"/>
    <cellStyle name="Финансов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29" customWidth="1"/>
    <col min="2" max="4" width="5.85546875" style="29" customWidth="1"/>
    <col min="5" max="5" width="16.7109375" style="29" customWidth="1"/>
    <col min="6" max="6" width="16.5703125" style="29" customWidth="1"/>
    <col min="7" max="10" width="17.7109375" style="29" customWidth="1"/>
    <col min="11" max="11" width="12" style="29" bestFit="1" customWidth="1"/>
    <col min="12" max="16384" width="9.140625" style="29"/>
  </cols>
  <sheetData>
    <row r="1" spans="1:10" ht="25.5" customHeight="1" x14ac:dyDescent="0.25">
      <c r="A1" s="59" t="s">
        <v>159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5.5" customHeight="1" x14ac:dyDescent="0.25">
      <c r="A2" s="59" t="s">
        <v>160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x14ac:dyDescent="0.3">
      <c r="A3" s="30"/>
      <c r="B3" s="30"/>
      <c r="C3" s="30"/>
      <c r="D3" s="30"/>
      <c r="E3" s="30"/>
      <c r="F3" s="30"/>
      <c r="G3" s="30"/>
      <c r="H3" s="30"/>
      <c r="I3" s="30"/>
      <c r="J3" s="31" t="s">
        <v>161</v>
      </c>
    </row>
    <row r="4" spans="1:10" ht="30.75" customHeight="1" x14ac:dyDescent="0.25">
      <c r="A4" s="50" t="s">
        <v>0</v>
      </c>
      <c r="B4" s="61" t="s">
        <v>1</v>
      </c>
      <c r="C4" s="61" t="s">
        <v>2</v>
      </c>
      <c r="D4" s="61" t="s">
        <v>3</v>
      </c>
      <c r="E4" s="50" t="s">
        <v>151</v>
      </c>
      <c r="F4" s="50" t="s">
        <v>152</v>
      </c>
      <c r="G4" s="50"/>
      <c r="H4" s="50"/>
      <c r="I4" s="50"/>
      <c r="J4" s="50"/>
    </row>
    <row r="5" spans="1:10" ht="117.75" customHeight="1" x14ac:dyDescent="0.25">
      <c r="A5" s="50"/>
      <c r="B5" s="61"/>
      <c r="C5" s="61"/>
      <c r="D5" s="61" t="s">
        <v>4</v>
      </c>
      <c r="E5" s="50"/>
      <c r="F5" s="32" t="s">
        <v>154</v>
      </c>
      <c r="G5" s="32" t="s">
        <v>155</v>
      </c>
      <c r="H5" s="32" t="s">
        <v>156</v>
      </c>
      <c r="I5" s="32" t="s">
        <v>157</v>
      </c>
      <c r="J5" s="32" t="s">
        <v>158</v>
      </c>
    </row>
    <row r="6" spans="1:10" ht="15.75" x14ac:dyDescent="0.25">
      <c r="A6" s="50" t="s">
        <v>153</v>
      </c>
      <c r="B6" s="50"/>
      <c r="C6" s="50"/>
      <c r="D6" s="50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60" t="s">
        <v>5</v>
      </c>
      <c r="B7" s="60"/>
      <c r="C7" s="60"/>
      <c r="D7" s="60"/>
      <c r="E7" s="60"/>
      <c r="F7" s="33"/>
      <c r="G7" s="33"/>
      <c r="H7" s="33"/>
      <c r="I7" s="33"/>
      <c r="J7" s="33"/>
    </row>
    <row r="8" spans="1:10" ht="15.75" x14ac:dyDescent="0.25">
      <c r="A8" s="14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4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15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ht="15.75" hidden="1" x14ac:dyDescent="0.25">
      <c r="A11" s="15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ht="31.5" hidden="1" x14ac:dyDescent="0.25">
      <c r="A12" s="15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ht="15.75" hidden="1" x14ac:dyDescent="0.25">
      <c r="A13" s="15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16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15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15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ht="31.5" hidden="1" x14ac:dyDescent="0.25">
      <c r="A17" s="15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ht="47.25" hidden="1" x14ac:dyDescent="0.25">
      <c r="A18" s="15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ht="15.75" hidden="1" x14ac:dyDescent="0.25">
      <c r="A19" s="15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ht="15.75" hidden="1" x14ac:dyDescent="0.25">
      <c r="A20" s="15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ht="15.75" hidden="1" x14ac:dyDescent="0.25">
      <c r="A21" s="15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17" t="s">
        <v>22</v>
      </c>
      <c r="B22" s="18"/>
      <c r="C22" s="18"/>
      <c r="D22" s="18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60" t="s">
        <v>55</v>
      </c>
      <c r="B23" s="60"/>
      <c r="C23" s="60"/>
      <c r="D23" s="60"/>
      <c r="E23" s="60"/>
      <c r="F23" s="33"/>
      <c r="G23" s="33"/>
      <c r="H23" s="33"/>
      <c r="I23" s="33"/>
      <c r="J23" s="33"/>
    </row>
    <row r="24" spans="1:11" ht="15.75" x14ac:dyDescent="0.25">
      <c r="A24" s="15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ht="15.75" hidden="1" x14ac:dyDescent="0.25">
      <c r="A25" s="15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ht="15.75" hidden="1" x14ac:dyDescent="0.25">
      <c r="A26" s="15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17" t="s">
        <v>64</v>
      </c>
      <c r="B27" s="19"/>
      <c r="C27" s="19"/>
      <c r="D27" s="19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50" t="s">
        <v>23</v>
      </c>
      <c r="B28" s="50"/>
      <c r="C28" s="50"/>
      <c r="D28" s="50"/>
      <c r="E28" s="50"/>
      <c r="F28" s="33"/>
      <c r="G28" s="33"/>
      <c r="H28" s="33"/>
      <c r="I28" s="33"/>
      <c r="J28" s="33"/>
    </row>
    <row r="29" spans="1:11" ht="15.75" x14ac:dyDescent="0.25">
      <c r="A29" s="20" t="s">
        <v>24</v>
      </c>
      <c r="B29" s="21"/>
      <c r="C29" s="21"/>
      <c r="D29" s="21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34"/>
    </row>
    <row r="30" spans="1:11" ht="15.75" x14ac:dyDescent="0.25">
      <c r="A30" s="22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3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3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3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3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3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3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ht="15.75" hidden="1" x14ac:dyDescent="0.25">
      <c r="A37" s="23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6"/>
      <c r="H37" s="6"/>
      <c r="I37" s="6"/>
      <c r="J37" s="6"/>
    </row>
    <row r="38" spans="1:10" ht="15.75" x14ac:dyDescent="0.25">
      <c r="A38" s="23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3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3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3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ht="15.75" hidden="1" x14ac:dyDescent="0.25">
      <c r="A42" s="23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0"/>
      <c r="G42" s="10"/>
      <c r="H42" s="10"/>
      <c r="I42" s="10"/>
      <c r="J42" s="10"/>
    </row>
    <row r="43" spans="1:10" ht="15.75" hidden="1" x14ac:dyDescent="0.25">
      <c r="A43" s="23" t="s">
        <v>74</v>
      </c>
      <c r="B43" s="3">
        <v>42</v>
      </c>
      <c r="C43" s="3">
        <v>32</v>
      </c>
      <c r="D43" s="3" t="s">
        <v>7</v>
      </c>
      <c r="E43" s="8">
        <f>E44+E45</f>
        <v>0</v>
      </c>
      <c r="F43" s="8">
        <f t="shared" ref="F43" si="26">F44+F45</f>
        <v>0</v>
      </c>
      <c r="G43" s="8">
        <f>G44+G45</f>
        <v>0</v>
      </c>
      <c r="H43" s="8">
        <f t="shared" ref="H43:J43" si="27">H44+H45</f>
        <v>0</v>
      </c>
      <c r="I43" s="8">
        <f t="shared" si="27"/>
        <v>0</v>
      </c>
      <c r="J43" s="8">
        <f t="shared" si="27"/>
        <v>0</v>
      </c>
    </row>
    <row r="44" spans="1:10" ht="15.75" hidden="1" x14ac:dyDescent="0.25">
      <c r="A44" s="24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9"/>
      <c r="G44" s="9"/>
      <c r="H44" s="9"/>
      <c r="I44" s="9"/>
      <c r="J44" s="9"/>
    </row>
    <row r="45" spans="1:10" ht="15.75" hidden="1" x14ac:dyDescent="0.25">
      <c r="A45" s="23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6"/>
      <c r="G45" s="6"/>
      <c r="H45" s="6"/>
      <c r="I45" s="6"/>
      <c r="J45" s="6"/>
    </row>
    <row r="46" spans="1:10" ht="15.75" hidden="1" x14ac:dyDescent="0.25">
      <c r="A46" s="23" t="s">
        <v>77</v>
      </c>
      <c r="B46" s="3">
        <v>42</v>
      </c>
      <c r="C46" s="3">
        <v>33</v>
      </c>
      <c r="D46" s="3" t="s">
        <v>7</v>
      </c>
      <c r="E46" s="8">
        <f>E47+E48</f>
        <v>0</v>
      </c>
      <c r="F46" s="8">
        <f t="shared" ref="F46" si="28">F47+F48</f>
        <v>0</v>
      </c>
      <c r="G46" s="8">
        <f>G47+G48</f>
        <v>0</v>
      </c>
      <c r="H46" s="8">
        <f t="shared" ref="H46:J46" si="29">H47+H48</f>
        <v>0</v>
      </c>
      <c r="I46" s="8">
        <f t="shared" si="29"/>
        <v>0</v>
      </c>
      <c r="J46" s="8">
        <f t="shared" si="29"/>
        <v>0</v>
      </c>
    </row>
    <row r="47" spans="1:10" ht="15.75" hidden="1" x14ac:dyDescent="0.25">
      <c r="A47" s="23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0"/>
      <c r="G47" s="10"/>
      <c r="H47" s="10"/>
      <c r="I47" s="10"/>
      <c r="J47" s="10"/>
    </row>
    <row r="48" spans="1:10" ht="15.75" hidden="1" x14ac:dyDescent="0.25">
      <c r="A48" s="23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0"/>
      <c r="G48" s="10"/>
      <c r="H48" s="10"/>
      <c r="I48" s="10"/>
      <c r="J48" s="10"/>
    </row>
    <row r="49" spans="1:10" ht="15.75" x14ac:dyDescent="0.25">
      <c r="A49" s="23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3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3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ht="15.75" hidden="1" x14ac:dyDescent="0.25">
      <c r="A52" s="23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3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ht="15.75" hidden="1" x14ac:dyDescent="0.25">
      <c r="A54" s="23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6"/>
      <c r="G54" s="6"/>
      <c r="H54" s="6"/>
      <c r="I54" s="6"/>
      <c r="J54" s="6"/>
    </row>
    <row r="55" spans="1:10" ht="15.75" hidden="1" x14ac:dyDescent="0.25">
      <c r="A55" s="23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0"/>
      <c r="G55" s="10"/>
      <c r="H55" s="10"/>
      <c r="I55" s="10"/>
      <c r="J55" s="10"/>
    </row>
    <row r="56" spans="1:10" ht="15.75" hidden="1" x14ac:dyDescent="0.25">
      <c r="A56" s="23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6"/>
      <c r="G56" s="6"/>
      <c r="H56" s="6"/>
      <c r="I56" s="6"/>
      <c r="J56" s="6"/>
    </row>
    <row r="57" spans="1:10" ht="15.75" hidden="1" x14ac:dyDescent="0.25">
      <c r="A57" s="23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ht="15.75" hidden="1" x14ac:dyDescent="0.25">
      <c r="A58" s="23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9"/>
      <c r="G58" s="9"/>
      <c r="H58" s="9"/>
      <c r="I58" s="9"/>
      <c r="J58" s="9"/>
    </row>
    <row r="59" spans="1:10" ht="15.75" hidden="1" x14ac:dyDescent="0.25">
      <c r="A59" s="23" t="s">
        <v>74</v>
      </c>
      <c r="B59" s="3">
        <v>42</v>
      </c>
      <c r="C59" s="3">
        <v>42</v>
      </c>
      <c r="D59" s="3" t="s">
        <v>7</v>
      </c>
      <c r="E59" s="11">
        <f>E60+E61</f>
        <v>0</v>
      </c>
      <c r="F59" s="11">
        <f t="shared" ref="F59" si="36">F60+F61</f>
        <v>0</v>
      </c>
      <c r="G59" s="11">
        <f>G60+G61</f>
        <v>0</v>
      </c>
      <c r="H59" s="11">
        <f t="shared" ref="H59:J59" si="37">H60+H61</f>
        <v>0</v>
      </c>
      <c r="I59" s="11">
        <f t="shared" si="37"/>
        <v>0</v>
      </c>
      <c r="J59" s="11">
        <f t="shared" si="37"/>
        <v>0</v>
      </c>
    </row>
    <row r="60" spans="1:10" ht="15.75" hidden="1" x14ac:dyDescent="0.25">
      <c r="A60" s="24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9"/>
      <c r="G60" s="9"/>
      <c r="H60" s="9"/>
      <c r="I60" s="9"/>
      <c r="J60" s="9"/>
    </row>
    <row r="61" spans="1:10" ht="15.75" hidden="1" x14ac:dyDescent="0.25">
      <c r="A61" s="23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9"/>
      <c r="G61" s="9"/>
      <c r="H61" s="9"/>
      <c r="I61" s="9"/>
      <c r="J61" s="9"/>
    </row>
    <row r="62" spans="1:10" ht="15.75" hidden="1" x14ac:dyDescent="0.25">
      <c r="A62" s="23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0"/>
      <c r="G62" s="10"/>
      <c r="H62" s="10"/>
      <c r="I62" s="10"/>
      <c r="J62" s="10"/>
    </row>
    <row r="63" spans="1:10" ht="15.75" hidden="1" x14ac:dyDescent="0.25">
      <c r="A63" s="23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ht="15.75" hidden="1" x14ac:dyDescent="0.25">
      <c r="A64" s="23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ht="15.75" hidden="1" x14ac:dyDescent="0.25">
      <c r="A65" s="23" t="s">
        <v>44</v>
      </c>
      <c r="B65" s="3">
        <v>42</v>
      </c>
      <c r="C65" s="3">
        <v>44</v>
      </c>
      <c r="D65" s="3">
        <v>900</v>
      </c>
      <c r="E65" s="11">
        <f>E66+E67+E68</f>
        <v>0</v>
      </c>
      <c r="F65" s="11">
        <f t="shared" ref="F65" si="40">F66+F67+F68</f>
        <v>0</v>
      </c>
      <c r="G65" s="11">
        <f>G66+G67+G68</f>
        <v>0</v>
      </c>
      <c r="H65" s="11">
        <f t="shared" ref="H65:J65" si="41">H66+H67+H68</f>
        <v>0</v>
      </c>
      <c r="I65" s="11">
        <f t="shared" si="41"/>
        <v>0</v>
      </c>
      <c r="J65" s="11">
        <f t="shared" si="41"/>
        <v>0</v>
      </c>
    </row>
    <row r="66" spans="1:10" ht="15.75" hidden="1" x14ac:dyDescent="0.25">
      <c r="A66" s="23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0"/>
      <c r="G66" s="10"/>
      <c r="H66" s="10"/>
      <c r="I66" s="10"/>
      <c r="J66" s="10"/>
    </row>
    <row r="67" spans="1:10" ht="15.75" hidden="1" x14ac:dyDescent="0.25">
      <c r="A67" s="23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0"/>
      <c r="G67" s="10"/>
      <c r="H67" s="10"/>
      <c r="I67" s="10"/>
      <c r="J67" s="10"/>
    </row>
    <row r="68" spans="1:10" ht="15.75" hidden="1" x14ac:dyDescent="0.25">
      <c r="A68" s="23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0"/>
      <c r="G68" s="10"/>
      <c r="H68" s="10"/>
      <c r="I68" s="10"/>
      <c r="J68" s="10"/>
    </row>
    <row r="69" spans="1:10" ht="15.75" hidden="1" x14ac:dyDescent="0.25">
      <c r="A69" s="23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0"/>
      <c r="G69" s="10"/>
      <c r="H69" s="10"/>
      <c r="I69" s="10"/>
      <c r="J69" s="10"/>
    </row>
    <row r="70" spans="1:10" ht="15.75" x14ac:dyDescent="0.25">
      <c r="A70" s="23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ht="15.75" hidden="1" x14ac:dyDescent="0.25">
      <c r="A71" s="23" t="s">
        <v>89</v>
      </c>
      <c r="B71" s="3">
        <v>42</v>
      </c>
      <c r="C71" s="3">
        <v>51</v>
      </c>
      <c r="D71" s="3" t="s">
        <v>7</v>
      </c>
      <c r="E71" s="11">
        <f>E72+E73+E74</f>
        <v>0</v>
      </c>
      <c r="F71" s="11">
        <f t="shared" ref="F71" si="44">F72+F73+F74</f>
        <v>0</v>
      </c>
      <c r="G71" s="11">
        <f>G72+G73+G74</f>
        <v>0</v>
      </c>
      <c r="H71" s="11">
        <f t="shared" ref="H71:J71" si="45">H72+H73+H74</f>
        <v>0</v>
      </c>
      <c r="I71" s="11">
        <f t="shared" si="45"/>
        <v>0</v>
      </c>
      <c r="J71" s="11">
        <f t="shared" si="45"/>
        <v>0</v>
      </c>
    </row>
    <row r="72" spans="1:10" ht="15.75" hidden="1" x14ac:dyDescent="0.25">
      <c r="A72" s="23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0"/>
      <c r="G72" s="10"/>
      <c r="H72" s="10"/>
      <c r="I72" s="10"/>
      <c r="J72" s="10"/>
    </row>
    <row r="73" spans="1:10" ht="15.75" hidden="1" x14ac:dyDescent="0.25">
      <c r="A73" s="23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0"/>
      <c r="G73" s="10"/>
      <c r="H73" s="10"/>
      <c r="I73" s="10"/>
      <c r="J73" s="10"/>
    </row>
    <row r="74" spans="1:10" ht="15.75" hidden="1" x14ac:dyDescent="0.25">
      <c r="A74" s="23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0"/>
      <c r="G74" s="10"/>
      <c r="H74" s="10"/>
      <c r="I74" s="10"/>
      <c r="J74" s="10"/>
    </row>
    <row r="75" spans="1:10" ht="15.75" x14ac:dyDescent="0.25">
      <c r="A75" s="23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3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3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3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ht="15.75" hidden="1" x14ac:dyDescent="0.25">
      <c r="A79" s="23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6"/>
      <c r="G79" s="6"/>
      <c r="H79" s="6"/>
      <c r="I79" s="6"/>
      <c r="J79" s="6"/>
    </row>
    <row r="80" spans="1:10" ht="15.75" hidden="1" x14ac:dyDescent="0.25">
      <c r="A80" s="23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ht="15.75" hidden="1" x14ac:dyDescent="0.25">
      <c r="A81" s="23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6"/>
      <c r="G81" s="6"/>
      <c r="H81" s="6"/>
      <c r="I81" s="6"/>
      <c r="J81" s="6"/>
    </row>
    <row r="82" spans="1:10" ht="31.5" hidden="1" x14ac:dyDescent="0.25">
      <c r="A82" s="23" t="s">
        <v>97</v>
      </c>
      <c r="B82" s="3">
        <v>42</v>
      </c>
      <c r="C82" s="3">
        <v>52</v>
      </c>
      <c r="D82" s="3">
        <v>400</v>
      </c>
      <c r="E82" s="6">
        <f>E83+E84+E85</f>
        <v>0</v>
      </c>
      <c r="F82" s="6">
        <f t="shared" ref="F82" si="50">F83+F84+F85</f>
        <v>0</v>
      </c>
      <c r="G82" s="6">
        <f>G83+G84+G85</f>
        <v>0</v>
      </c>
      <c r="H82" s="6">
        <f t="shared" ref="H82:J82" si="51">H83+H84+H85</f>
        <v>0</v>
      </c>
      <c r="I82" s="6">
        <f t="shared" si="51"/>
        <v>0</v>
      </c>
      <c r="J82" s="6">
        <f t="shared" si="51"/>
        <v>0</v>
      </c>
    </row>
    <row r="83" spans="1:10" ht="15.75" hidden="1" x14ac:dyDescent="0.25">
      <c r="A83" s="23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6"/>
      <c r="G83" s="6"/>
      <c r="H83" s="6"/>
      <c r="I83" s="6"/>
      <c r="J83" s="6"/>
    </row>
    <row r="84" spans="1:10" ht="15.75" hidden="1" x14ac:dyDescent="0.25">
      <c r="A84" s="23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0"/>
      <c r="G84" s="10"/>
      <c r="H84" s="10"/>
      <c r="I84" s="10"/>
      <c r="J84" s="10"/>
    </row>
    <row r="85" spans="1:10" ht="31.5" hidden="1" x14ac:dyDescent="0.25">
      <c r="A85" s="23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0"/>
      <c r="G85" s="10"/>
      <c r="H85" s="10"/>
      <c r="I85" s="10"/>
      <c r="J85" s="10"/>
    </row>
    <row r="86" spans="1:10" ht="15.75" hidden="1" x14ac:dyDescent="0.25">
      <c r="A86" s="23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ht="15.75" hidden="1" x14ac:dyDescent="0.25">
      <c r="A87" s="23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0"/>
      <c r="G87" s="10"/>
      <c r="H87" s="10"/>
      <c r="I87" s="10"/>
      <c r="J87" s="10"/>
    </row>
    <row r="88" spans="1:10" ht="15.75" hidden="1" x14ac:dyDescent="0.25">
      <c r="A88" s="23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0"/>
      <c r="G88" s="10"/>
      <c r="H88" s="10"/>
      <c r="I88" s="10"/>
      <c r="J88" s="10"/>
    </row>
    <row r="89" spans="1:10" ht="15.75" x14ac:dyDescent="0.25">
      <c r="A89" s="23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ht="15.75" hidden="1" x14ac:dyDescent="0.25">
      <c r="A90" s="23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3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3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3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3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3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3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3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ht="15.75" hidden="1" x14ac:dyDescent="0.25">
      <c r="A98" s="25" t="s">
        <v>107</v>
      </c>
      <c r="B98" s="12">
        <v>43</v>
      </c>
      <c r="C98" s="12">
        <v>30</v>
      </c>
      <c r="D98" s="12" t="s">
        <v>7</v>
      </c>
      <c r="E98" s="13">
        <f>E99+E102+E108+E105</f>
        <v>0</v>
      </c>
      <c r="F98" s="13">
        <f t="shared" ref="F98" si="61">F99+F102+F108+F105</f>
        <v>0</v>
      </c>
      <c r="G98" s="13">
        <f>G99+G102+G108+G105</f>
        <v>0</v>
      </c>
      <c r="H98" s="13">
        <f t="shared" ref="H98:J98" si="62">H99+H102+H108+H105</f>
        <v>0</v>
      </c>
      <c r="I98" s="13">
        <f t="shared" si="62"/>
        <v>0</v>
      </c>
      <c r="J98" s="13">
        <f t="shared" si="62"/>
        <v>0</v>
      </c>
    </row>
    <row r="99" spans="1:10" ht="15.75" hidden="1" x14ac:dyDescent="0.25">
      <c r="A99" s="23" t="s">
        <v>108</v>
      </c>
      <c r="B99" s="3">
        <v>43</v>
      </c>
      <c r="C99" s="3">
        <v>31</v>
      </c>
      <c r="D99" s="3" t="s">
        <v>7</v>
      </c>
      <c r="E99" s="11">
        <f>E100+E101</f>
        <v>0</v>
      </c>
      <c r="F99" s="11">
        <f t="shared" ref="F99" si="63">F100+F101</f>
        <v>0</v>
      </c>
      <c r="G99" s="11">
        <f>G100+G101</f>
        <v>0</v>
      </c>
      <c r="H99" s="11">
        <f t="shared" ref="H99:J99" si="64">H100+H101</f>
        <v>0</v>
      </c>
      <c r="I99" s="11">
        <f t="shared" si="64"/>
        <v>0</v>
      </c>
      <c r="J99" s="11">
        <f t="shared" si="64"/>
        <v>0</v>
      </c>
    </row>
    <row r="100" spans="1:10" ht="15.75" hidden="1" x14ac:dyDescent="0.25">
      <c r="A100" s="24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0"/>
      <c r="G100" s="10"/>
      <c r="H100" s="10"/>
      <c r="I100" s="10"/>
      <c r="J100" s="10"/>
    </row>
    <row r="101" spans="1:10" ht="15.75" hidden="1" x14ac:dyDescent="0.25">
      <c r="A101" s="23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0"/>
      <c r="G101" s="10"/>
      <c r="H101" s="10"/>
      <c r="I101" s="10"/>
      <c r="J101" s="10"/>
    </row>
    <row r="102" spans="1:10" ht="15.75" hidden="1" x14ac:dyDescent="0.25">
      <c r="A102" s="23" t="s">
        <v>77</v>
      </c>
      <c r="B102" s="3">
        <v>43</v>
      </c>
      <c r="C102" s="3">
        <v>32</v>
      </c>
      <c r="D102" s="3" t="s">
        <v>7</v>
      </c>
      <c r="E102" s="11">
        <f>E103+E104</f>
        <v>0</v>
      </c>
      <c r="F102" s="11">
        <f t="shared" ref="F102" si="65">F103+F104</f>
        <v>0</v>
      </c>
      <c r="G102" s="11">
        <f>G103+G104</f>
        <v>0</v>
      </c>
      <c r="H102" s="11">
        <f t="shared" ref="H102:J102" si="66">H103+H104</f>
        <v>0</v>
      </c>
      <c r="I102" s="11">
        <f t="shared" si="66"/>
        <v>0</v>
      </c>
      <c r="J102" s="11">
        <f t="shared" si="66"/>
        <v>0</v>
      </c>
    </row>
    <row r="103" spans="1:10" ht="15.75" hidden="1" x14ac:dyDescent="0.25">
      <c r="A103" s="23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0"/>
      <c r="G103" s="10"/>
      <c r="H103" s="10"/>
      <c r="I103" s="10"/>
      <c r="J103" s="10"/>
    </row>
    <row r="104" spans="1:10" ht="15.75" hidden="1" x14ac:dyDescent="0.25">
      <c r="A104" s="23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0"/>
      <c r="G104" s="10"/>
      <c r="H104" s="10"/>
      <c r="I104" s="10"/>
      <c r="J104" s="10"/>
    </row>
    <row r="105" spans="1:10" ht="15.75" hidden="1" x14ac:dyDescent="0.25">
      <c r="A105" s="23" t="s">
        <v>109</v>
      </c>
      <c r="B105" s="3">
        <v>43</v>
      </c>
      <c r="C105" s="3">
        <v>33</v>
      </c>
      <c r="D105" s="3" t="s">
        <v>7</v>
      </c>
      <c r="E105" s="11">
        <f>E106+E107</f>
        <v>0</v>
      </c>
      <c r="F105" s="11">
        <f t="shared" ref="F105" si="67">F106+F107</f>
        <v>0</v>
      </c>
      <c r="G105" s="11">
        <f>G106+G107</f>
        <v>0</v>
      </c>
      <c r="H105" s="11">
        <f t="shared" ref="H105:J105" si="68">H106+H107</f>
        <v>0</v>
      </c>
      <c r="I105" s="11">
        <f t="shared" si="68"/>
        <v>0</v>
      </c>
      <c r="J105" s="11">
        <f t="shared" si="68"/>
        <v>0</v>
      </c>
    </row>
    <row r="106" spans="1:10" ht="15.75" hidden="1" x14ac:dyDescent="0.25">
      <c r="A106" s="23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0"/>
      <c r="G106" s="10"/>
      <c r="H106" s="10"/>
      <c r="I106" s="10"/>
      <c r="J106" s="10"/>
    </row>
    <row r="107" spans="1:10" ht="15.75" hidden="1" x14ac:dyDescent="0.25">
      <c r="A107" s="23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0"/>
      <c r="G107" s="10"/>
      <c r="H107" s="10"/>
      <c r="I107" s="10"/>
      <c r="J107" s="10"/>
    </row>
    <row r="108" spans="1:10" ht="15.75" hidden="1" x14ac:dyDescent="0.25">
      <c r="A108" s="23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0"/>
      <c r="G108" s="10"/>
      <c r="H108" s="10"/>
      <c r="I108" s="10"/>
      <c r="J108" s="10"/>
    </row>
    <row r="109" spans="1:10" ht="15.75" hidden="1" x14ac:dyDescent="0.25">
      <c r="A109" s="25" t="s">
        <v>111</v>
      </c>
      <c r="B109" s="12">
        <v>43</v>
      </c>
      <c r="C109" s="12">
        <v>40</v>
      </c>
      <c r="D109" s="12" t="s">
        <v>7</v>
      </c>
      <c r="E109" s="13">
        <f>E110+E113+E116+E119</f>
        <v>0</v>
      </c>
      <c r="F109" s="13">
        <f t="shared" ref="F109" si="69">F110+F113+F116+F119</f>
        <v>0</v>
      </c>
      <c r="G109" s="13">
        <f>G110+G113+G116+G119</f>
        <v>0</v>
      </c>
      <c r="H109" s="13">
        <f t="shared" ref="H109:J109" si="70">H110+H113+H116+H119</f>
        <v>0</v>
      </c>
      <c r="I109" s="13">
        <f t="shared" si="70"/>
        <v>0</v>
      </c>
      <c r="J109" s="13">
        <f t="shared" si="70"/>
        <v>0</v>
      </c>
    </row>
    <row r="110" spans="1:10" ht="15.75" hidden="1" x14ac:dyDescent="0.25">
      <c r="A110" s="23" t="s">
        <v>108</v>
      </c>
      <c r="B110" s="3">
        <v>43</v>
      </c>
      <c r="C110" s="3">
        <v>41</v>
      </c>
      <c r="D110" s="3" t="s">
        <v>7</v>
      </c>
      <c r="E110" s="11">
        <f>E111+E112</f>
        <v>0</v>
      </c>
      <c r="F110" s="11">
        <f t="shared" ref="F110" si="71">F111+F112</f>
        <v>0</v>
      </c>
      <c r="G110" s="11">
        <f>G111+G112</f>
        <v>0</v>
      </c>
      <c r="H110" s="11">
        <f t="shared" ref="H110:J110" si="72">H111+H112</f>
        <v>0</v>
      </c>
      <c r="I110" s="11">
        <f t="shared" si="72"/>
        <v>0</v>
      </c>
      <c r="J110" s="11">
        <f t="shared" si="72"/>
        <v>0</v>
      </c>
    </row>
    <row r="111" spans="1:10" ht="15.75" hidden="1" x14ac:dyDescent="0.25">
      <c r="A111" s="26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0"/>
      <c r="G111" s="10"/>
      <c r="H111" s="10"/>
      <c r="I111" s="10"/>
      <c r="J111" s="10"/>
    </row>
    <row r="112" spans="1:10" ht="15.75" hidden="1" x14ac:dyDescent="0.25">
      <c r="A112" s="23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0"/>
      <c r="G112" s="10"/>
      <c r="H112" s="10"/>
      <c r="I112" s="10"/>
      <c r="J112" s="10"/>
    </row>
    <row r="113" spans="1:10" ht="15.75" hidden="1" x14ac:dyDescent="0.25">
      <c r="A113" s="23" t="s">
        <v>77</v>
      </c>
      <c r="B113" s="3">
        <v>43</v>
      </c>
      <c r="C113" s="3">
        <v>42</v>
      </c>
      <c r="D113" s="3" t="s">
        <v>7</v>
      </c>
      <c r="E113" s="11">
        <f>E114+E115</f>
        <v>0</v>
      </c>
      <c r="F113" s="11">
        <f t="shared" ref="F113" si="73">F114+F115</f>
        <v>0</v>
      </c>
      <c r="G113" s="11">
        <f>G114+G115</f>
        <v>0</v>
      </c>
      <c r="H113" s="11">
        <f t="shared" ref="H113:J113" si="74">H114+H115</f>
        <v>0</v>
      </c>
      <c r="I113" s="11">
        <f t="shared" si="74"/>
        <v>0</v>
      </c>
      <c r="J113" s="11">
        <f t="shared" si="74"/>
        <v>0</v>
      </c>
    </row>
    <row r="114" spans="1:10" ht="15.75" hidden="1" x14ac:dyDescent="0.25">
      <c r="A114" s="23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0"/>
      <c r="G114" s="10"/>
      <c r="H114" s="10"/>
      <c r="I114" s="10"/>
      <c r="J114" s="10"/>
    </row>
    <row r="115" spans="1:10" ht="15.75" hidden="1" x14ac:dyDescent="0.25">
      <c r="A115" s="23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0"/>
      <c r="G115" s="10"/>
      <c r="H115" s="10"/>
      <c r="I115" s="10"/>
      <c r="J115" s="10"/>
    </row>
    <row r="116" spans="1:10" ht="15.75" hidden="1" x14ac:dyDescent="0.25">
      <c r="A116" s="23" t="s">
        <v>109</v>
      </c>
      <c r="B116" s="3">
        <v>43</v>
      </c>
      <c r="C116" s="3">
        <v>43</v>
      </c>
      <c r="D116" s="3" t="s">
        <v>7</v>
      </c>
      <c r="E116" s="8">
        <f>E117+E118</f>
        <v>0</v>
      </c>
      <c r="F116" s="8">
        <f t="shared" ref="F116" si="75">F117+F118</f>
        <v>0</v>
      </c>
      <c r="G116" s="8">
        <f>G117+G118</f>
        <v>0</v>
      </c>
      <c r="H116" s="8">
        <f t="shared" ref="H116:J116" si="76">H117+H118</f>
        <v>0</v>
      </c>
      <c r="I116" s="8">
        <f t="shared" si="76"/>
        <v>0</v>
      </c>
      <c r="J116" s="8">
        <f t="shared" si="76"/>
        <v>0</v>
      </c>
    </row>
    <row r="117" spans="1:10" ht="15.75" hidden="1" x14ac:dyDescent="0.25">
      <c r="A117" s="23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0"/>
      <c r="G117" s="10"/>
      <c r="H117" s="10"/>
      <c r="I117" s="10"/>
      <c r="J117" s="10"/>
    </row>
    <row r="118" spans="1:10" ht="15.75" hidden="1" x14ac:dyDescent="0.25">
      <c r="A118" s="23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0"/>
      <c r="G118" s="10"/>
      <c r="H118" s="10"/>
      <c r="I118" s="10"/>
      <c r="J118" s="10"/>
    </row>
    <row r="119" spans="1:10" ht="31.5" hidden="1" x14ac:dyDescent="0.25">
      <c r="A119" s="23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0"/>
      <c r="G119" s="10"/>
      <c r="H119" s="10"/>
      <c r="I119" s="10"/>
      <c r="J119" s="10"/>
    </row>
    <row r="120" spans="1:10" ht="15.75" x14ac:dyDescent="0.25">
      <c r="A120" s="23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ht="15.75" hidden="1" x14ac:dyDescent="0.25">
      <c r="A121" s="23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0"/>
      <c r="G121" s="10"/>
      <c r="H121" s="10"/>
      <c r="I121" s="10"/>
      <c r="J121" s="10"/>
    </row>
    <row r="122" spans="1:10" ht="15.75" hidden="1" x14ac:dyDescent="0.25">
      <c r="A122" s="23" t="s">
        <v>108</v>
      </c>
      <c r="B122" s="3">
        <v>43</v>
      </c>
      <c r="C122" s="3">
        <v>52</v>
      </c>
      <c r="D122" s="3" t="s">
        <v>7</v>
      </c>
      <c r="E122" s="11">
        <f>E123+E124</f>
        <v>0</v>
      </c>
      <c r="F122" s="11">
        <f t="shared" ref="F122" si="79">F123+F124</f>
        <v>0</v>
      </c>
      <c r="G122" s="11">
        <f>G123+G124</f>
        <v>0</v>
      </c>
      <c r="H122" s="11">
        <f t="shared" ref="H122:J122" si="80">H123+H124</f>
        <v>0</v>
      </c>
      <c r="I122" s="11">
        <f t="shared" si="80"/>
        <v>0</v>
      </c>
      <c r="J122" s="11">
        <f t="shared" si="80"/>
        <v>0</v>
      </c>
    </row>
    <row r="123" spans="1:10" ht="15.75" hidden="1" x14ac:dyDescent="0.25">
      <c r="A123" s="24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0"/>
      <c r="G123" s="10"/>
      <c r="H123" s="10"/>
      <c r="I123" s="10"/>
      <c r="J123" s="10"/>
    </row>
    <row r="124" spans="1:10" ht="15.75" hidden="1" x14ac:dyDescent="0.25">
      <c r="A124" s="23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0"/>
      <c r="G124" s="10"/>
      <c r="H124" s="10"/>
      <c r="I124" s="10"/>
      <c r="J124" s="10"/>
    </row>
    <row r="125" spans="1:10" ht="15.75" hidden="1" x14ac:dyDescent="0.25">
      <c r="A125" s="23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0"/>
      <c r="G125" s="10"/>
      <c r="H125" s="10"/>
      <c r="I125" s="10"/>
      <c r="J125" s="10"/>
    </row>
    <row r="126" spans="1:10" ht="15.75" x14ac:dyDescent="0.25">
      <c r="A126" s="23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ht="15.75" hidden="1" x14ac:dyDescent="0.25">
      <c r="A127" s="23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6"/>
      <c r="G127" s="6"/>
      <c r="H127" s="6"/>
      <c r="I127" s="6"/>
      <c r="J127" s="6"/>
    </row>
    <row r="128" spans="1:10" ht="15.75" x14ac:dyDescent="0.25">
      <c r="A128" s="23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ht="15.75" hidden="1" x14ac:dyDescent="0.25">
      <c r="A129" s="23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ht="31.5" hidden="1" x14ac:dyDescent="0.25">
      <c r="A130" s="23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ht="15.75" hidden="1" x14ac:dyDescent="0.25">
      <c r="A131" s="23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6"/>
      <c r="G131" s="6"/>
      <c r="H131" s="6"/>
      <c r="I131" s="6"/>
      <c r="J131" s="6"/>
    </row>
    <row r="132" spans="1:10" ht="15.75" x14ac:dyDescent="0.25">
      <c r="A132" s="23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ht="15.75" hidden="1" x14ac:dyDescent="0.25">
      <c r="A133" s="27" t="s">
        <v>114</v>
      </c>
      <c r="B133" s="3">
        <v>43</v>
      </c>
      <c r="C133" s="3">
        <v>55</v>
      </c>
      <c r="D133" s="3" t="s">
        <v>7</v>
      </c>
      <c r="E133" s="11">
        <f>E134+E135+E136</f>
        <v>0</v>
      </c>
      <c r="F133" s="11">
        <f t="shared" ref="F133" si="85">F134+F135+F136</f>
        <v>0</v>
      </c>
      <c r="G133" s="11">
        <f>G134+G135+G136</f>
        <v>0</v>
      </c>
      <c r="H133" s="11">
        <f t="shared" ref="H133:J133" si="86">H134+H135+H136</f>
        <v>0</v>
      </c>
      <c r="I133" s="11">
        <f t="shared" si="86"/>
        <v>0</v>
      </c>
      <c r="J133" s="11">
        <f t="shared" si="86"/>
        <v>0</v>
      </c>
    </row>
    <row r="134" spans="1:10" ht="15.75" hidden="1" x14ac:dyDescent="0.25">
      <c r="A134" s="23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0"/>
      <c r="G134" s="10"/>
      <c r="H134" s="10"/>
      <c r="I134" s="10"/>
      <c r="J134" s="10"/>
    </row>
    <row r="135" spans="1:10" ht="15.75" hidden="1" x14ac:dyDescent="0.25">
      <c r="A135" s="23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0"/>
      <c r="G135" s="10"/>
      <c r="H135" s="10"/>
      <c r="I135" s="10"/>
      <c r="J135" s="10"/>
    </row>
    <row r="136" spans="1:10" ht="15.75" hidden="1" x14ac:dyDescent="0.25">
      <c r="A136" s="23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0"/>
      <c r="G136" s="10"/>
      <c r="H136" s="10"/>
      <c r="I136" s="10"/>
      <c r="J136" s="10"/>
    </row>
    <row r="137" spans="1:10" ht="15.75" hidden="1" x14ac:dyDescent="0.25">
      <c r="A137" s="25" t="s">
        <v>118</v>
      </c>
      <c r="B137" s="12">
        <v>43</v>
      </c>
      <c r="C137" s="12">
        <v>90</v>
      </c>
      <c r="D137" s="12" t="s">
        <v>7</v>
      </c>
      <c r="E137" s="13">
        <f>E138+E139+E140</f>
        <v>0</v>
      </c>
      <c r="F137" s="13">
        <f t="shared" ref="F137" si="87">F138+F139+F140</f>
        <v>0</v>
      </c>
      <c r="G137" s="13">
        <f>G138+G139+G140</f>
        <v>0</v>
      </c>
      <c r="H137" s="13">
        <f t="shared" ref="H137:J137" si="88">H138+H139+H140</f>
        <v>0</v>
      </c>
      <c r="I137" s="13">
        <f t="shared" si="88"/>
        <v>0</v>
      </c>
      <c r="J137" s="13">
        <f t="shared" si="88"/>
        <v>0</v>
      </c>
    </row>
    <row r="138" spans="1:10" ht="15.75" hidden="1" x14ac:dyDescent="0.25">
      <c r="A138" s="23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0"/>
      <c r="G138" s="10"/>
      <c r="H138" s="10"/>
      <c r="I138" s="10"/>
      <c r="J138" s="10"/>
    </row>
    <row r="139" spans="1:10" ht="15.75" hidden="1" x14ac:dyDescent="0.25">
      <c r="A139" s="23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0"/>
      <c r="G139" s="10"/>
      <c r="H139" s="10"/>
      <c r="I139" s="10"/>
      <c r="J139" s="10"/>
    </row>
    <row r="140" spans="1:10" ht="15.75" hidden="1" x14ac:dyDescent="0.25">
      <c r="A140" s="23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0"/>
      <c r="G140" s="10"/>
      <c r="H140" s="10"/>
      <c r="I140" s="10"/>
      <c r="J140" s="10"/>
    </row>
    <row r="141" spans="1:10" ht="15.75" x14ac:dyDescent="0.25">
      <c r="A141" s="28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ht="15.75" hidden="1" x14ac:dyDescent="0.25">
      <c r="A142" s="25" t="s">
        <v>122</v>
      </c>
      <c r="B142" s="12">
        <v>47</v>
      </c>
      <c r="C142" s="12">
        <v>10</v>
      </c>
      <c r="D142" s="12" t="s">
        <v>7</v>
      </c>
      <c r="E142" s="13">
        <f>E143+E144</f>
        <v>0</v>
      </c>
      <c r="F142" s="13">
        <f t="shared" ref="F142" si="91">F143+F144</f>
        <v>0</v>
      </c>
      <c r="G142" s="13">
        <f>G143+G144</f>
        <v>0</v>
      </c>
      <c r="H142" s="13">
        <f t="shared" ref="H142:J142" si="92">H143+H144</f>
        <v>0</v>
      </c>
      <c r="I142" s="13">
        <f t="shared" si="92"/>
        <v>0</v>
      </c>
      <c r="J142" s="13">
        <f t="shared" si="92"/>
        <v>0</v>
      </c>
    </row>
    <row r="143" spans="1:10" ht="15.75" hidden="1" x14ac:dyDescent="0.25">
      <c r="A143" s="23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0"/>
      <c r="G143" s="10"/>
      <c r="H143" s="10"/>
      <c r="I143" s="10"/>
      <c r="J143" s="10"/>
    </row>
    <row r="144" spans="1:10" ht="15.75" hidden="1" x14ac:dyDescent="0.25">
      <c r="A144" s="23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0"/>
      <c r="G144" s="10"/>
      <c r="H144" s="10"/>
      <c r="I144" s="10"/>
      <c r="J144" s="10"/>
    </row>
    <row r="145" spans="1:10" ht="15.75" hidden="1" x14ac:dyDescent="0.25">
      <c r="A145" s="25" t="s">
        <v>47</v>
      </c>
      <c r="B145" s="12">
        <v>47</v>
      </c>
      <c r="C145" s="12">
        <v>20</v>
      </c>
      <c r="D145" s="12" t="s">
        <v>7</v>
      </c>
      <c r="E145" s="13">
        <f>E146+E150</f>
        <v>0</v>
      </c>
      <c r="F145" s="13">
        <f t="shared" ref="F145" si="93">F146+F150</f>
        <v>0</v>
      </c>
      <c r="G145" s="13">
        <f>G146+G150</f>
        <v>0</v>
      </c>
      <c r="H145" s="13">
        <f t="shared" ref="H145:J145" si="94">H146+H150</f>
        <v>0</v>
      </c>
      <c r="I145" s="13">
        <f t="shared" si="94"/>
        <v>0</v>
      </c>
      <c r="J145" s="13">
        <f t="shared" si="94"/>
        <v>0</v>
      </c>
    </row>
    <row r="146" spans="1:10" ht="15.75" hidden="1" x14ac:dyDescent="0.25">
      <c r="A146" s="23" t="s">
        <v>48</v>
      </c>
      <c r="B146" s="3">
        <v>47</v>
      </c>
      <c r="C146" s="3">
        <v>21</v>
      </c>
      <c r="D146" s="3" t="s">
        <v>7</v>
      </c>
      <c r="E146" s="11">
        <f>E147+E148+E149</f>
        <v>0</v>
      </c>
      <c r="F146" s="11">
        <f t="shared" ref="F146" si="95">F147+F148+F149</f>
        <v>0</v>
      </c>
      <c r="G146" s="11">
        <f>G147+G148+G149</f>
        <v>0</v>
      </c>
      <c r="H146" s="11">
        <f t="shared" ref="H146:J146" si="96">H147+H148+H149</f>
        <v>0</v>
      </c>
      <c r="I146" s="11">
        <f t="shared" si="96"/>
        <v>0</v>
      </c>
      <c r="J146" s="11">
        <f t="shared" si="96"/>
        <v>0</v>
      </c>
    </row>
    <row r="147" spans="1:10" ht="15.75" hidden="1" x14ac:dyDescent="0.25">
      <c r="A147" s="23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0"/>
      <c r="G147" s="10"/>
      <c r="H147" s="10"/>
      <c r="I147" s="10"/>
      <c r="J147" s="10"/>
    </row>
    <row r="148" spans="1:10" ht="15.75" hidden="1" x14ac:dyDescent="0.25">
      <c r="A148" s="23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0"/>
      <c r="G148" s="10"/>
      <c r="H148" s="10"/>
      <c r="I148" s="10"/>
      <c r="J148" s="10"/>
    </row>
    <row r="149" spans="1:10" ht="15.75" hidden="1" x14ac:dyDescent="0.25">
      <c r="A149" s="23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0"/>
      <c r="G149" s="10"/>
      <c r="H149" s="10"/>
      <c r="I149" s="10"/>
      <c r="J149" s="10"/>
    </row>
    <row r="150" spans="1:10" ht="15.75" hidden="1" x14ac:dyDescent="0.25">
      <c r="A150" s="25" t="s">
        <v>127</v>
      </c>
      <c r="B150" s="3">
        <v>47</v>
      </c>
      <c r="C150" s="12">
        <v>22</v>
      </c>
      <c r="D150" s="12" t="s">
        <v>7</v>
      </c>
      <c r="E150" s="13">
        <f>E151+E152+E153+E154+E155+E156+E157+E158+E159</f>
        <v>0</v>
      </c>
      <c r="F150" s="13">
        <f t="shared" ref="F150" si="97">F151+F152+F153+F154+F155+F156+F157+F158+F159</f>
        <v>0</v>
      </c>
      <c r="G150" s="13">
        <f>G151+G152+G153+G154+G155+G156+G157+G158+G159</f>
        <v>0</v>
      </c>
      <c r="H150" s="13">
        <f t="shared" ref="H150:J150" si="98">H151+H152+H153+H154+H155+H156+H157+H158+H159</f>
        <v>0</v>
      </c>
      <c r="I150" s="13">
        <f t="shared" si="98"/>
        <v>0</v>
      </c>
      <c r="J150" s="13">
        <f t="shared" si="98"/>
        <v>0</v>
      </c>
    </row>
    <row r="151" spans="1:10" ht="31.5" hidden="1" x14ac:dyDescent="0.25">
      <c r="A151" s="23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0"/>
      <c r="G151" s="10"/>
      <c r="H151" s="10"/>
      <c r="I151" s="10"/>
      <c r="J151" s="10"/>
    </row>
    <row r="152" spans="1:10" ht="15.75" hidden="1" x14ac:dyDescent="0.25">
      <c r="A152" s="23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0"/>
      <c r="G152" s="10"/>
      <c r="H152" s="10"/>
      <c r="I152" s="10"/>
      <c r="J152" s="10"/>
    </row>
    <row r="153" spans="1:10" ht="15.75" hidden="1" x14ac:dyDescent="0.25">
      <c r="A153" s="23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0"/>
      <c r="G153" s="10"/>
      <c r="H153" s="10"/>
      <c r="I153" s="10"/>
      <c r="J153" s="10"/>
    </row>
    <row r="154" spans="1:10" ht="15.75" hidden="1" x14ac:dyDescent="0.25">
      <c r="A154" s="23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0"/>
      <c r="G154" s="10"/>
      <c r="H154" s="10"/>
      <c r="I154" s="10"/>
      <c r="J154" s="10"/>
    </row>
    <row r="155" spans="1:10" ht="15.75" hidden="1" x14ac:dyDescent="0.25">
      <c r="A155" s="23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0"/>
      <c r="G155" s="10"/>
      <c r="H155" s="10"/>
      <c r="I155" s="10"/>
      <c r="J155" s="10"/>
    </row>
    <row r="156" spans="1:10" ht="15.75" hidden="1" x14ac:dyDescent="0.25">
      <c r="A156" s="23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0"/>
      <c r="G156" s="10"/>
      <c r="H156" s="10"/>
      <c r="I156" s="10"/>
      <c r="J156" s="10"/>
    </row>
    <row r="157" spans="1:10" ht="31.5" hidden="1" x14ac:dyDescent="0.25">
      <c r="A157" s="23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0"/>
      <c r="G157" s="10"/>
      <c r="H157" s="10"/>
      <c r="I157" s="10"/>
      <c r="J157" s="10"/>
    </row>
    <row r="158" spans="1:10" ht="31.5" hidden="1" x14ac:dyDescent="0.25">
      <c r="A158" s="23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0"/>
      <c r="G158" s="10"/>
      <c r="H158" s="10"/>
      <c r="I158" s="10"/>
      <c r="J158" s="10"/>
    </row>
    <row r="159" spans="1:10" ht="15.75" hidden="1" x14ac:dyDescent="0.25">
      <c r="A159" s="23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0"/>
      <c r="G159" s="10"/>
      <c r="H159" s="10"/>
      <c r="I159" s="10"/>
      <c r="J159" s="10"/>
    </row>
    <row r="160" spans="1:10" ht="15.75" x14ac:dyDescent="0.25">
      <c r="A160" s="23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3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ht="15.75" hidden="1" x14ac:dyDescent="0.25">
      <c r="A162" s="23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0"/>
      <c r="G162" s="10"/>
      <c r="H162" s="10"/>
      <c r="I162" s="10"/>
      <c r="J162" s="10"/>
    </row>
    <row r="163" spans="1:10" ht="15.75" x14ac:dyDescent="0.25">
      <c r="A163" s="28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ht="15.75" hidden="1" x14ac:dyDescent="0.25">
      <c r="A164" s="23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3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3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3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ht="15.75" hidden="1" x14ac:dyDescent="0.25">
      <c r="A168" s="23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0"/>
      <c r="G168" s="10"/>
      <c r="H168" s="10"/>
      <c r="I168" s="10"/>
      <c r="J168" s="10"/>
    </row>
    <row r="169" spans="1:10" ht="15.75" hidden="1" x14ac:dyDescent="0.25">
      <c r="A169" s="23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ht="15.75" hidden="1" x14ac:dyDescent="0.25">
      <c r="A170" s="23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3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3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ht="15.75" hidden="1" x14ac:dyDescent="0.25">
      <c r="A173" s="23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0"/>
      <c r="G173" s="10"/>
      <c r="H173" s="10"/>
      <c r="I173" s="10"/>
      <c r="J173" s="10"/>
    </row>
    <row r="174" spans="1:10" ht="15.75" hidden="1" x14ac:dyDescent="0.25">
      <c r="A174" s="23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0"/>
      <c r="G174" s="10"/>
      <c r="H174" s="10"/>
      <c r="I174" s="10"/>
      <c r="J174" s="10"/>
    </row>
    <row r="175" spans="1:10" ht="31.5" hidden="1" x14ac:dyDescent="0.25">
      <c r="A175" s="23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0"/>
      <c r="G175" s="10"/>
      <c r="H175" s="10"/>
      <c r="I175" s="10"/>
      <c r="J175" s="10"/>
    </row>
    <row r="176" spans="1:10" ht="15.75" hidden="1" x14ac:dyDescent="0.25">
      <c r="A176" s="23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0"/>
      <c r="G176" s="10"/>
      <c r="H176" s="10"/>
      <c r="I176" s="10"/>
      <c r="J176" s="10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 xr:uid="{00000000-0009-0000-0000-000000000000}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A23:E23"/>
    <mergeCell ref="A28:E28"/>
    <mergeCell ref="A4:A5"/>
    <mergeCell ref="B4:B5"/>
    <mergeCell ref="C4:C5"/>
    <mergeCell ref="D4:D5"/>
    <mergeCell ref="E4:E5"/>
    <mergeCell ref="F4:J4"/>
    <mergeCell ref="A6:D6"/>
    <mergeCell ref="A1:J1"/>
    <mergeCell ref="A2:J2"/>
    <mergeCell ref="A7:E7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5"/>
  <sheetViews>
    <sheetView tabSelected="1" zoomScale="85" zoomScaleNormal="85" workbookViewId="0">
      <selection activeCell="H198" sqref="H198"/>
    </sheetView>
  </sheetViews>
  <sheetFormatPr defaultRowHeight="15" x14ac:dyDescent="0.25"/>
  <cols>
    <col min="1" max="1" width="85.5703125" style="29" customWidth="1"/>
    <col min="2" max="4" width="5.85546875" style="29" customWidth="1"/>
    <col min="5" max="6" width="18.5703125" style="29" customWidth="1"/>
    <col min="7" max="8" width="19" style="29" customWidth="1"/>
    <col min="9" max="9" width="18.5703125" style="29" customWidth="1"/>
    <col min="10" max="16384" width="9.140625" style="29"/>
  </cols>
  <sheetData>
    <row r="1" spans="1:10" ht="43.5" customHeight="1" x14ac:dyDescent="0.25">
      <c r="A1" s="54" t="s">
        <v>183</v>
      </c>
      <c r="B1" s="54"/>
      <c r="C1" s="54"/>
      <c r="D1" s="54"/>
      <c r="E1" s="54"/>
      <c r="F1" s="54"/>
      <c r="G1" s="54"/>
      <c r="H1" s="54"/>
      <c r="I1" s="54"/>
    </row>
    <row r="2" spans="1:10" ht="18.75" x14ac:dyDescent="0.3">
      <c r="A2" s="55" t="s">
        <v>160</v>
      </c>
      <c r="B2" s="55"/>
      <c r="C2" s="55"/>
      <c r="D2" s="55"/>
      <c r="E2" s="55"/>
      <c r="F2" s="55"/>
      <c r="G2" s="55"/>
      <c r="H2" s="55"/>
      <c r="I2" s="55"/>
    </row>
    <row r="3" spans="1:10" ht="18.75" x14ac:dyDescent="0.3">
      <c r="A3" s="30"/>
      <c r="B3" s="30"/>
      <c r="C3" s="30"/>
      <c r="D3" s="30"/>
      <c r="E3" s="30"/>
      <c r="F3" s="30"/>
      <c r="G3" s="30"/>
      <c r="I3" s="31" t="s">
        <v>161</v>
      </c>
    </row>
    <row r="4" spans="1:10" ht="30.75" customHeight="1" x14ac:dyDescent="0.25">
      <c r="A4" s="50" t="s">
        <v>0</v>
      </c>
      <c r="B4" s="51" t="s">
        <v>1</v>
      </c>
      <c r="C4" s="51" t="s">
        <v>2</v>
      </c>
      <c r="D4" s="51" t="s">
        <v>3</v>
      </c>
      <c r="E4" s="45" t="s">
        <v>168</v>
      </c>
      <c r="F4" s="56" t="s">
        <v>166</v>
      </c>
      <c r="G4" s="57"/>
      <c r="H4" s="58"/>
      <c r="I4" s="45" t="s">
        <v>169</v>
      </c>
    </row>
    <row r="5" spans="1:10" ht="15.75" x14ac:dyDescent="0.25">
      <c r="A5" s="50"/>
      <c r="B5" s="52"/>
      <c r="C5" s="52"/>
      <c r="D5" s="52"/>
      <c r="E5" s="46"/>
      <c r="F5" s="50" t="s">
        <v>167</v>
      </c>
      <c r="G5" s="48" t="s">
        <v>170</v>
      </c>
      <c r="H5" s="49"/>
      <c r="I5" s="46"/>
    </row>
    <row r="6" spans="1:10" ht="117.75" customHeight="1" x14ac:dyDescent="0.25">
      <c r="A6" s="50"/>
      <c r="B6" s="53"/>
      <c r="C6" s="53"/>
      <c r="D6" s="53"/>
      <c r="E6" s="47"/>
      <c r="F6" s="50"/>
      <c r="G6" s="40" t="s">
        <v>162</v>
      </c>
      <c r="H6" s="35" t="s">
        <v>163</v>
      </c>
      <c r="I6" s="47"/>
    </row>
    <row r="7" spans="1:10" ht="15.75" x14ac:dyDescent="0.25">
      <c r="A7" s="42" t="s">
        <v>153</v>
      </c>
      <c r="B7" s="38"/>
      <c r="C7" s="38"/>
      <c r="D7" s="39"/>
      <c r="E7" s="5">
        <f>+E24+E28+E34+E32</f>
        <v>64623000.127900004</v>
      </c>
      <c r="F7" s="5">
        <f>+F24+F28+F34+F32</f>
        <v>84017313.415940002</v>
      </c>
      <c r="G7" s="5">
        <f>+G24+G28+G34+G32</f>
        <v>83729276.041439995</v>
      </c>
      <c r="H7" s="5">
        <f>+H24+H28+H34+H32</f>
        <v>288037.37449999998</v>
      </c>
      <c r="I7" s="5">
        <f>+I24+I28+I34+I32</f>
        <v>148640313.54383999</v>
      </c>
      <c r="J7" s="36"/>
    </row>
    <row r="8" spans="1:10" ht="15.75" x14ac:dyDescent="0.25">
      <c r="A8" s="14" t="s">
        <v>6</v>
      </c>
      <c r="B8" s="1">
        <v>41</v>
      </c>
      <c r="C8" s="1">
        <v>10</v>
      </c>
      <c r="D8" s="1" t="s">
        <v>7</v>
      </c>
      <c r="E8" s="2">
        <f>E9</f>
        <v>48487129.365000002</v>
      </c>
      <c r="F8" s="2">
        <f t="shared" ref="F8:H8" si="0">F9</f>
        <v>55634130.167000003</v>
      </c>
      <c r="G8" s="2">
        <f>G9</f>
        <v>55602130.167000003</v>
      </c>
      <c r="H8" s="2">
        <f t="shared" si="0"/>
        <v>32000</v>
      </c>
      <c r="I8" s="2">
        <f>I9</f>
        <v>104121259.53199999</v>
      </c>
    </row>
    <row r="9" spans="1:10" ht="15.75" x14ac:dyDescent="0.25">
      <c r="A9" s="14" t="s">
        <v>8</v>
      </c>
      <c r="B9" s="1">
        <v>41</v>
      </c>
      <c r="C9" s="1">
        <v>11</v>
      </c>
      <c r="D9" s="1" t="s">
        <v>7</v>
      </c>
      <c r="E9" s="2">
        <f>E10+E11</f>
        <v>48487129.365000002</v>
      </c>
      <c r="F9" s="2">
        <f>F10+F11</f>
        <v>55634130.167000003</v>
      </c>
      <c r="G9" s="2">
        <f>G10+G11</f>
        <v>55602130.167000003</v>
      </c>
      <c r="H9" s="2">
        <f t="shared" ref="H9" si="1">H10+H11</f>
        <v>32000</v>
      </c>
      <c r="I9" s="2">
        <f>I10+I11</f>
        <v>104121259.53199999</v>
      </c>
    </row>
    <row r="10" spans="1:10" ht="15.75" x14ac:dyDescent="0.25">
      <c r="A10" s="15" t="s">
        <v>9</v>
      </c>
      <c r="B10" s="3">
        <v>41</v>
      </c>
      <c r="C10" s="3">
        <v>11</v>
      </c>
      <c r="D10" s="3">
        <v>100</v>
      </c>
      <c r="E10" s="4">
        <v>42014172.802000001</v>
      </c>
      <c r="F10" s="4">
        <f>SUM(G10:H10)</f>
        <v>55616005.115000002</v>
      </c>
      <c r="G10" s="4">
        <v>55584005.115000002</v>
      </c>
      <c r="H10" s="4">
        <v>32000</v>
      </c>
      <c r="I10" s="4">
        <f>+E10+F10</f>
        <v>97630177.916999996</v>
      </c>
    </row>
    <row r="11" spans="1:10" ht="15.75" x14ac:dyDescent="0.25">
      <c r="A11" s="15" t="s">
        <v>10</v>
      </c>
      <c r="B11" s="3">
        <v>41</v>
      </c>
      <c r="C11" s="3">
        <v>11</v>
      </c>
      <c r="D11" s="3">
        <v>200</v>
      </c>
      <c r="E11" s="2">
        <f>+SUM(E12:E15)</f>
        <v>6472956.5630000001</v>
      </c>
      <c r="F11" s="2">
        <f>+SUM(F12:F15)</f>
        <v>18125.052</v>
      </c>
      <c r="G11" s="2">
        <f>+SUM(G12:G15)</f>
        <v>18125.052</v>
      </c>
      <c r="H11" s="2">
        <f t="shared" ref="H11" si="2">H12</f>
        <v>0</v>
      </c>
      <c r="I11" s="2">
        <f>+SUM(I12:I15)</f>
        <v>6491081.6150000002</v>
      </c>
    </row>
    <row r="12" spans="1:10" ht="31.5" x14ac:dyDescent="0.25">
      <c r="A12" s="15" t="s">
        <v>11</v>
      </c>
      <c r="B12" s="3">
        <v>41</v>
      </c>
      <c r="C12" s="3">
        <v>11</v>
      </c>
      <c r="D12" s="3">
        <v>210</v>
      </c>
      <c r="E12" s="4"/>
      <c r="F12" s="4">
        <f>SUM(G12:H12)</f>
        <v>0</v>
      </c>
      <c r="G12" s="4"/>
      <c r="H12" s="4"/>
      <c r="I12" s="4">
        <f t="shared" ref="I12:I15" si="3">+E12+F12</f>
        <v>0</v>
      </c>
    </row>
    <row r="13" spans="1:10" ht="31.5" x14ac:dyDescent="0.25">
      <c r="A13" s="15" t="s">
        <v>172</v>
      </c>
      <c r="B13" s="3">
        <v>41</v>
      </c>
      <c r="C13" s="3">
        <v>11</v>
      </c>
      <c r="D13" s="3" t="s">
        <v>171</v>
      </c>
      <c r="E13" s="4">
        <v>6472956.5630000001</v>
      </c>
      <c r="F13" s="4">
        <f>SUM(G13:H13)</f>
        <v>0</v>
      </c>
      <c r="G13" s="4"/>
      <c r="H13" s="4"/>
      <c r="I13" s="4">
        <f t="shared" si="3"/>
        <v>6472956.5630000001</v>
      </c>
    </row>
    <row r="14" spans="1:10" ht="15.75" x14ac:dyDescent="0.25">
      <c r="A14" s="15" t="s">
        <v>164</v>
      </c>
      <c r="B14" s="3">
        <v>41</v>
      </c>
      <c r="C14" s="3">
        <v>11</v>
      </c>
      <c r="D14" s="3" t="s">
        <v>165</v>
      </c>
      <c r="E14" s="4"/>
      <c r="F14" s="4">
        <f>SUM(G14:H14)</f>
        <v>18125.052</v>
      </c>
      <c r="G14" s="4">
        <v>18125.052</v>
      </c>
      <c r="H14" s="4"/>
      <c r="I14" s="4">
        <f t="shared" si="3"/>
        <v>18125.052</v>
      </c>
    </row>
    <row r="15" spans="1:10" ht="15.75" x14ac:dyDescent="0.25">
      <c r="A15" s="15" t="s">
        <v>12</v>
      </c>
      <c r="B15" s="3">
        <v>42</v>
      </c>
      <c r="C15" s="3">
        <v>99</v>
      </c>
      <c r="D15" s="3">
        <v>100</v>
      </c>
      <c r="E15" s="4"/>
      <c r="F15" s="4">
        <f>SUM(G15:H15)</f>
        <v>0</v>
      </c>
      <c r="G15" s="4"/>
      <c r="H15" s="4"/>
      <c r="I15" s="4">
        <f t="shared" si="3"/>
        <v>0</v>
      </c>
    </row>
    <row r="16" spans="1:10" ht="15.75" x14ac:dyDescent="0.25">
      <c r="A16" s="16" t="s">
        <v>13</v>
      </c>
      <c r="B16" s="3">
        <v>47</v>
      </c>
      <c r="C16" s="3">
        <v>11</v>
      </c>
      <c r="D16" s="3">
        <v>100</v>
      </c>
      <c r="E16" s="2">
        <f>E17+E18+E19</f>
        <v>640332.95200000005</v>
      </c>
      <c r="F16" s="2">
        <f t="shared" ref="F16:H16" si="4">F17+F18+F19</f>
        <v>675966.95499999996</v>
      </c>
      <c r="G16" s="2">
        <f>G17+G18+G19</f>
        <v>675966.95499999996</v>
      </c>
      <c r="H16" s="2">
        <f t="shared" si="4"/>
        <v>0</v>
      </c>
      <c r="I16" s="2">
        <f>I17+I18+I19</f>
        <v>1316299.9070000001</v>
      </c>
    </row>
    <row r="17" spans="1:9" ht="15.75" x14ac:dyDescent="0.25">
      <c r="A17" s="15" t="s">
        <v>14</v>
      </c>
      <c r="B17" s="3">
        <v>47</v>
      </c>
      <c r="C17" s="3">
        <v>11</v>
      </c>
      <c r="D17" s="3" t="s">
        <v>15</v>
      </c>
      <c r="E17" s="4">
        <v>640332.95200000005</v>
      </c>
      <c r="F17" s="4">
        <f t="shared" ref="F17:F23" si="5">SUM(G17:H17)</f>
        <v>675966.95499999996</v>
      </c>
      <c r="G17" s="4">
        <v>675966.95499999996</v>
      </c>
      <c r="H17" s="4"/>
      <c r="I17" s="4">
        <f t="shared" ref="I17:I23" si="6">+E17+F17</f>
        <v>1316299.9070000001</v>
      </c>
    </row>
    <row r="18" spans="1:9" ht="15.75" x14ac:dyDescent="0.25">
      <c r="A18" s="15" t="s">
        <v>16</v>
      </c>
      <c r="B18" s="3">
        <v>47</v>
      </c>
      <c r="C18" s="3">
        <v>11</v>
      </c>
      <c r="D18" s="3">
        <v>150</v>
      </c>
      <c r="E18" s="4"/>
      <c r="F18" s="4">
        <f t="shared" si="5"/>
        <v>0</v>
      </c>
      <c r="G18" s="4"/>
      <c r="H18" s="4"/>
      <c r="I18" s="4">
        <f t="shared" si="6"/>
        <v>0</v>
      </c>
    </row>
    <row r="19" spans="1:9" ht="31.5" x14ac:dyDescent="0.25">
      <c r="A19" s="15" t="s">
        <v>17</v>
      </c>
      <c r="B19" s="3">
        <v>47</v>
      </c>
      <c r="C19" s="3">
        <v>11</v>
      </c>
      <c r="D19" s="3">
        <v>170</v>
      </c>
      <c r="E19" s="4"/>
      <c r="F19" s="4">
        <f t="shared" si="5"/>
        <v>0</v>
      </c>
      <c r="G19" s="4"/>
      <c r="H19" s="4"/>
      <c r="I19" s="4">
        <f t="shared" si="6"/>
        <v>0</v>
      </c>
    </row>
    <row r="20" spans="1:9" ht="31.5" x14ac:dyDescent="0.25">
      <c r="A20" s="15" t="s">
        <v>18</v>
      </c>
      <c r="B20" s="3">
        <v>47</v>
      </c>
      <c r="C20" s="3">
        <v>21</v>
      </c>
      <c r="D20" s="3">
        <v>100</v>
      </c>
      <c r="E20" s="4"/>
      <c r="F20" s="4">
        <f t="shared" si="5"/>
        <v>0</v>
      </c>
      <c r="G20" s="4"/>
      <c r="H20" s="4"/>
      <c r="I20" s="4">
        <f t="shared" si="6"/>
        <v>0</v>
      </c>
    </row>
    <row r="21" spans="1:9" ht="15.75" x14ac:dyDescent="0.25">
      <c r="A21" s="15" t="s">
        <v>19</v>
      </c>
      <c r="B21" s="3">
        <v>47</v>
      </c>
      <c r="C21" s="3">
        <v>21</v>
      </c>
      <c r="D21" s="3">
        <v>200</v>
      </c>
      <c r="E21" s="4"/>
      <c r="F21" s="4">
        <f t="shared" si="5"/>
        <v>0</v>
      </c>
      <c r="G21" s="4"/>
      <c r="H21" s="4"/>
      <c r="I21" s="4">
        <f t="shared" si="6"/>
        <v>0</v>
      </c>
    </row>
    <row r="22" spans="1:9" ht="15.75" x14ac:dyDescent="0.25">
      <c r="A22" s="15" t="s">
        <v>20</v>
      </c>
      <c r="B22" s="3">
        <v>47</v>
      </c>
      <c r="C22" s="3">
        <v>21</v>
      </c>
      <c r="D22" s="3">
        <v>300</v>
      </c>
      <c r="E22" s="4"/>
      <c r="F22" s="4">
        <f t="shared" si="5"/>
        <v>0</v>
      </c>
      <c r="G22" s="4"/>
      <c r="H22" s="4"/>
      <c r="I22" s="4">
        <f t="shared" si="6"/>
        <v>0</v>
      </c>
    </row>
    <row r="23" spans="1:9" ht="15.75" x14ac:dyDescent="0.25">
      <c r="A23" s="15" t="s">
        <v>21</v>
      </c>
      <c r="B23" s="3">
        <v>48</v>
      </c>
      <c r="C23" s="3">
        <v>21</v>
      </c>
      <c r="D23" s="3">
        <v>400</v>
      </c>
      <c r="E23" s="4"/>
      <c r="F23" s="4">
        <f t="shared" si="5"/>
        <v>0</v>
      </c>
      <c r="G23" s="4"/>
      <c r="H23" s="4"/>
      <c r="I23" s="4">
        <f t="shared" si="6"/>
        <v>0</v>
      </c>
    </row>
    <row r="24" spans="1:9" ht="15.75" x14ac:dyDescent="0.25">
      <c r="A24" s="41" t="s">
        <v>22</v>
      </c>
      <c r="B24" s="18"/>
      <c r="C24" s="18"/>
      <c r="D24" s="18"/>
      <c r="E24" s="2">
        <f>E8+E15+E16+E20+E21+E22+E23</f>
        <v>49127462.317000002</v>
      </c>
      <c r="F24" s="2">
        <f>F8+F15+F16+F20+F21+F22+F23</f>
        <v>56310097.122000001</v>
      </c>
      <c r="G24" s="2">
        <f>G8+G15+G16+G20+G21+G22+G23</f>
        <v>56278097.122000001</v>
      </c>
      <c r="H24" s="2">
        <f>H8+H15+H16+H20+H21+H22+H23</f>
        <v>32000</v>
      </c>
      <c r="I24" s="2">
        <f>I8+I15+I16+I20+I21+I22+I23</f>
        <v>105437559.439</v>
      </c>
    </row>
    <row r="25" spans="1:9" ht="15.75" x14ac:dyDescent="0.25">
      <c r="A25" s="15" t="s">
        <v>56</v>
      </c>
      <c r="B25" s="3" t="s">
        <v>57</v>
      </c>
      <c r="C25" s="3" t="s">
        <v>58</v>
      </c>
      <c r="D25" s="3" t="s">
        <v>59</v>
      </c>
      <c r="E25" s="4">
        <v>12189020.294</v>
      </c>
      <c r="F25" s="4">
        <f>SUM(G25:H25)</f>
        <v>13839609.788000001</v>
      </c>
      <c r="G25" s="4">
        <v>13831609.788000001</v>
      </c>
      <c r="H25" s="4">
        <v>8000</v>
      </c>
      <c r="I25" s="4">
        <f t="shared" ref="I25:I27" si="7">+E25+F25</f>
        <v>26028630.082000002</v>
      </c>
    </row>
    <row r="26" spans="1:9" ht="15.75" x14ac:dyDescent="0.25">
      <c r="A26" s="15" t="s">
        <v>60</v>
      </c>
      <c r="B26" s="3" t="s">
        <v>57</v>
      </c>
      <c r="C26" s="3" t="s">
        <v>58</v>
      </c>
      <c r="D26" s="3" t="s">
        <v>61</v>
      </c>
      <c r="E26" s="4"/>
      <c r="F26" s="4">
        <f>SUM(G26:H26)</f>
        <v>0</v>
      </c>
      <c r="G26" s="4"/>
      <c r="H26" s="4"/>
      <c r="I26" s="4">
        <f t="shared" si="7"/>
        <v>0</v>
      </c>
    </row>
    <row r="27" spans="1:9" ht="15.75" x14ac:dyDescent="0.25">
      <c r="A27" s="15" t="s">
        <v>62</v>
      </c>
      <c r="B27" s="3" t="s">
        <v>57</v>
      </c>
      <c r="C27" s="3" t="s">
        <v>63</v>
      </c>
      <c r="D27" s="3" t="s">
        <v>7</v>
      </c>
      <c r="E27" s="4"/>
      <c r="F27" s="4">
        <f>SUM(G27:H27)</f>
        <v>0</v>
      </c>
      <c r="G27" s="4"/>
      <c r="H27" s="4"/>
      <c r="I27" s="4">
        <f t="shared" si="7"/>
        <v>0</v>
      </c>
    </row>
    <row r="28" spans="1:9" ht="15.75" x14ac:dyDescent="0.25">
      <c r="A28" s="41" t="s">
        <v>64</v>
      </c>
      <c r="B28" s="19"/>
      <c r="C28" s="19"/>
      <c r="D28" s="19"/>
      <c r="E28" s="2">
        <f>E25+E26+E27</f>
        <v>12189020.294</v>
      </c>
      <c r="F28" s="2">
        <f>F25+F26+F27</f>
        <v>13839609.788000001</v>
      </c>
      <c r="G28" s="2">
        <f>G25+G26+G27</f>
        <v>13831609.788000001</v>
      </c>
      <c r="H28" s="2">
        <f>H25+H26+H27</f>
        <v>8000</v>
      </c>
      <c r="I28" s="2">
        <f>I25+I26+I27</f>
        <v>26028630.082000002</v>
      </c>
    </row>
    <row r="29" spans="1:9" ht="15.75" x14ac:dyDescent="0.25">
      <c r="A29" s="15" t="s">
        <v>182</v>
      </c>
      <c r="B29" s="3" t="s">
        <v>177</v>
      </c>
      <c r="C29" s="3" t="s">
        <v>178</v>
      </c>
      <c r="D29" s="3" t="s">
        <v>7</v>
      </c>
      <c r="E29" s="2">
        <f>E31</f>
        <v>0</v>
      </c>
      <c r="F29" s="2">
        <f>SUM(G29:H29)</f>
        <v>0</v>
      </c>
      <c r="G29" s="2">
        <f>G31</f>
        <v>0</v>
      </c>
      <c r="H29" s="2">
        <f>H31</f>
        <v>0</v>
      </c>
      <c r="I29" s="2">
        <f t="shared" ref="I29:I31" si="8">+E29+F29</f>
        <v>0</v>
      </c>
    </row>
    <row r="30" spans="1:9" ht="15.75" x14ac:dyDescent="0.25">
      <c r="A30" s="15" t="s">
        <v>77</v>
      </c>
      <c r="B30" s="3" t="s">
        <v>177</v>
      </c>
      <c r="C30" s="3" t="s">
        <v>179</v>
      </c>
      <c r="D30" s="3" t="s">
        <v>7</v>
      </c>
      <c r="E30" s="2">
        <f>E31</f>
        <v>0</v>
      </c>
      <c r="F30" s="2">
        <f>SUM(G30:H30)</f>
        <v>0</v>
      </c>
      <c r="G30" s="2">
        <f>G31</f>
        <v>0</v>
      </c>
      <c r="H30" s="2">
        <f>H31</f>
        <v>0</v>
      </c>
      <c r="I30" s="2">
        <f t="shared" si="8"/>
        <v>0</v>
      </c>
    </row>
    <row r="31" spans="1:9" ht="15.75" x14ac:dyDescent="0.25">
      <c r="A31" s="15" t="s">
        <v>79</v>
      </c>
      <c r="B31" s="3" t="s">
        <v>177</v>
      </c>
      <c r="C31" s="3" t="s">
        <v>179</v>
      </c>
      <c r="D31" s="3" t="s">
        <v>180</v>
      </c>
      <c r="E31" s="4"/>
      <c r="F31" s="4">
        <f>SUM(G31:H31)</f>
        <v>0</v>
      </c>
      <c r="G31" s="4"/>
      <c r="H31" s="4"/>
      <c r="I31" s="4">
        <f t="shared" si="8"/>
        <v>0</v>
      </c>
    </row>
    <row r="32" spans="1:9" ht="15.75" x14ac:dyDescent="0.25">
      <c r="A32" s="41" t="s">
        <v>181</v>
      </c>
      <c r="B32" s="19"/>
      <c r="C32" s="19"/>
      <c r="D32" s="19"/>
      <c r="E32" s="2">
        <f>E29+E30+E31</f>
        <v>0</v>
      </c>
      <c r="F32" s="2">
        <f>F31</f>
        <v>0</v>
      </c>
      <c r="G32" s="2">
        <f>G31</f>
        <v>0</v>
      </c>
      <c r="H32" s="2">
        <f>H31</f>
        <v>0</v>
      </c>
      <c r="I32" s="2">
        <f>I31</f>
        <v>0</v>
      </c>
    </row>
    <row r="33" spans="1:9" ht="15.75" x14ac:dyDescent="0.25">
      <c r="A33" s="42" t="s">
        <v>23</v>
      </c>
      <c r="B33" s="43"/>
      <c r="C33" s="43"/>
      <c r="D33" s="43"/>
      <c r="E33" s="33"/>
      <c r="F33" s="44"/>
      <c r="G33" s="33"/>
      <c r="H33" s="33"/>
      <c r="I33" s="33"/>
    </row>
    <row r="34" spans="1:9" ht="15.75" x14ac:dyDescent="0.25">
      <c r="A34" s="20" t="s">
        <v>24</v>
      </c>
      <c r="B34" s="21"/>
      <c r="C34" s="21"/>
      <c r="D34" s="21"/>
      <c r="E34" s="8">
        <f>E36+E103+E147+E169</f>
        <v>3306517.5169000002</v>
      </c>
      <c r="F34" s="8">
        <f>F36+F103+F147+F169</f>
        <v>13867606.50594</v>
      </c>
      <c r="G34" s="8">
        <f>G36+G103+G147+G169</f>
        <v>13619569.131440001</v>
      </c>
      <c r="H34" s="8">
        <f>H36+H103+H147+H169</f>
        <v>248037.37449999998</v>
      </c>
      <c r="I34" s="8">
        <f>I36+I103+I147+I169</f>
        <v>17174124.022840001</v>
      </c>
    </row>
    <row r="35" spans="1:9" ht="15.75" x14ac:dyDescent="0.25">
      <c r="A35" s="22" t="s">
        <v>25</v>
      </c>
      <c r="B35" s="7"/>
      <c r="C35" s="7"/>
      <c r="D35" s="7"/>
      <c r="E35" s="8"/>
      <c r="F35" s="8"/>
      <c r="G35" s="8"/>
      <c r="H35" s="8"/>
      <c r="I35" s="8"/>
    </row>
    <row r="36" spans="1:9" ht="15.75" x14ac:dyDescent="0.25">
      <c r="A36" s="23" t="s">
        <v>26</v>
      </c>
      <c r="B36" s="3">
        <v>42</v>
      </c>
      <c r="C36" s="3" t="s">
        <v>27</v>
      </c>
      <c r="D36" s="3" t="s">
        <v>7</v>
      </c>
      <c r="E36" s="8">
        <f>E37+E40+E46+E63+E76+E95</f>
        <v>3265392.90808</v>
      </c>
      <c r="F36" s="8">
        <f>F37+F40+F46+F63+F76+F95</f>
        <v>1529555.80699</v>
      </c>
      <c r="G36" s="8">
        <f>G37+G40+G46+G63+G76+G95</f>
        <v>1528361.0069900001</v>
      </c>
      <c r="H36" s="8">
        <f>H37+H40+H46+H63+H76+H95</f>
        <v>1194.8</v>
      </c>
      <c r="I36" s="8">
        <f>I37+I40+I46+I63+I76+I95</f>
        <v>4794948.7150699999</v>
      </c>
    </row>
    <row r="37" spans="1:9" ht="15.75" x14ac:dyDescent="0.25">
      <c r="A37" s="23" t="s">
        <v>28</v>
      </c>
      <c r="B37" s="3">
        <v>42</v>
      </c>
      <c r="C37" s="3">
        <v>10</v>
      </c>
      <c r="D37" s="3" t="s">
        <v>7</v>
      </c>
      <c r="E37" s="9">
        <f>E38+E39</f>
        <v>814554.15703999996</v>
      </c>
      <c r="F37" s="9">
        <f>F38+F39</f>
        <v>990693.43012000003</v>
      </c>
      <c r="G37" s="9">
        <f>G38+G39</f>
        <v>990693.43012000003</v>
      </c>
      <c r="H37" s="9">
        <f>H38+H39</f>
        <v>0</v>
      </c>
      <c r="I37" s="9">
        <f>I38+I39</f>
        <v>1805247.5871600001</v>
      </c>
    </row>
    <row r="38" spans="1:9" ht="15.75" x14ac:dyDescent="0.25">
      <c r="A38" s="23" t="s">
        <v>65</v>
      </c>
      <c r="B38" s="3">
        <v>42</v>
      </c>
      <c r="C38" s="3">
        <v>11</v>
      </c>
      <c r="D38" s="3" t="s">
        <v>7</v>
      </c>
      <c r="E38" s="10">
        <v>814554.15703999996</v>
      </c>
      <c r="F38" s="4">
        <f>SUM(G38:H38)</f>
        <v>170200.74100000001</v>
      </c>
      <c r="G38" s="4">
        <v>170200.74100000001</v>
      </c>
      <c r="H38" s="10"/>
      <c r="I38" s="4">
        <f t="shared" ref="I38:I39" si="9">+E38+F38</f>
        <v>984754.89804</v>
      </c>
    </row>
    <row r="39" spans="1:9" ht="15.75" x14ac:dyDescent="0.25">
      <c r="A39" s="23" t="s">
        <v>29</v>
      </c>
      <c r="B39" s="3">
        <v>42</v>
      </c>
      <c r="C39" s="3">
        <v>12</v>
      </c>
      <c r="D39" s="3" t="s">
        <v>7</v>
      </c>
      <c r="E39" s="10"/>
      <c r="F39" s="4">
        <f>SUM(G39:H39)</f>
        <v>820492.68912</v>
      </c>
      <c r="G39" s="4">
        <v>820492.68912</v>
      </c>
      <c r="H39" s="10"/>
      <c r="I39" s="4">
        <f t="shared" si="9"/>
        <v>820492.68912</v>
      </c>
    </row>
    <row r="40" spans="1:9" ht="15.75" x14ac:dyDescent="0.25">
      <c r="A40" s="23" t="s">
        <v>66</v>
      </c>
      <c r="B40" s="3">
        <v>42</v>
      </c>
      <c r="C40" s="3">
        <v>20</v>
      </c>
      <c r="D40" s="3" t="s">
        <v>7</v>
      </c>
      <c r="E40" s="9">
        <f t="shared" ref="E40" si="10">E41+E42+E43+E44+E45</f>
        <v>714464.23303999996</v>
      </c>
      <c r="F40" s="9">
        <f>F41+F42+F43+F44+F45</f>
        <v>0</v>
      </c>
      <c r="G40" s="9">
        <f t="shared" ref="G40:H40" si="11">G41+G42+G43+G44+G45</f>
        <v>0</v>
      </c>
      <c r="H40" s="9">
        <f t="shared" si="11"/>
        <v>0</v>
      </c>
      <c r="I40" s="9">
        <f t="shared" ref="I40" si="12">I41+I42+I43+I44+I45</f>
        <v>714464.23303999996</v>
      </c>
    </row>
    <row r="41" spans="1:9" ht="15.75" x14ac:dyDescent="0.25">
      <c r="A41" s="23" t="s">
        <v>67</v>
      </c>
      <c r="B41" s="3">
        <v>42</v>
      </c>
      <c r="C41" s="3">
        <v>21</v>
      </c>
      <c r="D41" s="3" t="s">
        <v>7</v>
      </c>
      <c r="E41" s="10">
        <v>499000</v>
      </c>
      <c r="F41" s="4">
        <f>SUM(G41:H41)</f>
        <v>0</v>
      </c>
      <c r="G41" s="4"/>
      <c r="H41" s="10"/>
      <c r="I41" s="4">
        <f t="shared" ref="I41:I45" si="13">+E41+F41</f>
        <v>499000</v>
      </c>
    </row>
    <row r="42" spans="1:9" ht="15.75" x14ac:dyDescent="0.25">
      <c r="A42" s="23" t="s">
        <v>68</v>
      </c>
      <c r="B42" s="3">
        <v>42</v>
      </c>
      <c r="C42" s="3">
        <v>22</v>
      </c>
      <c r="D42" s="3" t="s">
        <v>7</v>
      </c>
      <c r="E42" s="6"/>
      <c r="F42" s="4">
        <f>SUM(G42:H42)</f>
        <v>0</v>
      </c>
      <c r="G42" s="4"/>
      <c r="H42" s="6"/>
      <c r="I42" s="4">
        <f t="shared" si="13"/>
        <v>0</v>
      </c>
    </row>
    <row r="43" spans="1:9" ht="15.75" x14ac:dyDescent="0.25">
      <c r="A43" s="23" t="s">
        <v>69</v>
      </c>
      <c r="B43" s="3">
        <v>42</v>
      </c>
      <c r="C43" s="3">
        <v>23</v>
      </c>
      <c r="D43" s="3" t="s">
        <v>7</v>
      </c>
      <c r="E43" s="6">
        <v>200203.90056000001</v>
      </c>
      <c r="F43" s="4">
        <f>SUM(G43:H43)</f>
        <v>0</v>
      </c>
      <c r="G43" s="4"/>
      <c r="H43" s="6"/>
      <c r="I43" s="4">
        <f t="shared" si="13"/>
        <v>200203.90056000001</v>
      </c>
    </row>
    <row r="44" spans="1:9" ht="15.75" x14ac:dyDescent="0.25">
      <c r="A44" s="23" t="s">
        <v>70</v>
      </c>
      <c r="B44" s="3">
        <v>42</v>
      </c>
      <c r="C44" s="3">
        <v>24</v>
      </c>
      <c r="D44" s="3" t="s">
        <v>7</v>
      </c>
      <c r="E44" s="10">
        <v>1924.9979499999999</v>
      </c>
      <c r="F44" s="4">
        <f>SUM(G44:H44)</f>
        <v>0</v>
      </c>
      <c r="G44" s="4"/>
      <c r="H44" s="10"/>
      <c r="I44" s="4">
        <f t="shared" si="13"/>
        <v>1924.9979499999999</v>
      </c>
    </row>
    <row r="45" spans="1:9" ht="31.5" x14ac:dyDescent="0.25">
      <c r="A45" s="23" t="s">
        <v>71</v>
      </c>
      <c r="B45" s="3">
        <v>42</v>
      </c>
      <c r="C45" s="3">
        <v>25</v>
      </c>
      <c r="D45" s="3" t="s">
        <v>7</v>
      </c>
      <c r="E45" s="6">
        <v>13335.33453</v>
      </c>
      <c r="F45" s="4">
        <f>SUM(G45:H45)</f>
        <v>0</v>
      </c>
      <c r="G45" s="4"/>
      <c r="H45" s="6"/>
      <c r="I45" s="4">
        <f t="shared" si="13"/>
        <v>13335.33453</v>
      </c>
    </row>
    <row r="46" spans="1:9" ht="15.75" x14ac:dyDescent="0.25">
      <c r="A46" s="23" t="s">
        <v>72</v>
      </c>
      <c r="B46" s="3">
        <v>42</v>
      </c>
      <c r="C46" s="3">
        <v>30</v>
      </c>
      <c r="D46" s="3" t="s">
        <v>7</v>
      </c>
      <c r="E46" s="8">
        <f>E47+E48+E51+E54+E62</f>
        <v>436070.88</v>
      </c>
      <c r="F46" s="8">
        <f>F47+F48+F51+F54+F62</f>
        <v>11850</v>
      </c>
      <c r="G46" s="8">
        <f>G47+G48+G51+G54+G62</f>
        <v>11850</v>
      </c>
      <c r="H46" s="8">
        <f>H47+H48+H51+H54+H62</f>
        <v>0</v>
      </c>
      <c r="I46" s="8">
        <f>I47+I48+I51+I54+I62</f>
        <v>447920.88</v>
      </c>
    </row>
    <row r="47" spans="1:9" ht="15.75" x14ac:dyDescent="0.25">
      <c r="A47" s="23" t="s">
        <v>73</v>
      </c>
      <c r="B47" s="3">
        <v>42</v>
      </c>
      <c r="C47" s="3">
        <v>31</v>
      </c>
      <c r="D47" s="3" t="s">
        <v>7</v>
      </c>
      <c r="E47" s="10"/>
      <c r="F47" s="4">
        <f>SUM(G47:H47)</f>
        <v>0</v>
      </c>
      <c r="G47" s="10"/>
      <c r="H47" s="10"/>
      <c r="I47" s="4">
        <f>+E47+F47</f>
        <v>0</v>
      </c>
    </row>
    <row r="48" spans="1:9" ht="15.75" x14ac:dyDescent="0.25">
      <c r="A48" s="23" t="s">
        <v>74</v>
      </c>
      <c r="B48" s="3">
        <v>42</v>
      </c>
      <c r="C48" s="3">
        <v>32</v>
      </c>
      <c r="D48" s="3" t="s">
        <v>7</v>
      </c>
      <c r="E48" s="8">
        <f t="shared" ref="E48" si="14">E49+E50</f>
        <v>12001</v>
      </c>
      <c r="F48" s="8">
        <f>F49+F50</f>
        <v>0</v>
      </c>
      <c r="G48" s="8">
        <f t="shared" ref="G48:H48" si="15">G49+G50</f>
        <v>0</v>
      </c>
      <c r="H48" s="8">
        <f t="shared" si="15"/>
        <v>0</v>
      </c>
      <c r="I48" s="8">
        <f t="shared" ref="I48" si="16">I49+I50</f>
        <v>12001</v>
      </c>
    </row>
    <row r="49" spans="1:9" ht="15.75" x14ac:dyDescent="0.25">
      <c r="A49" s="24" t="s">
        <v>75</v>
      </c>
      <c r="B49" s="3">
        <v>42</v>
      </c>
      <c r="C49" s="3">
        <v>32</v>
      </c>
      <c r="D49" s="3">
        <v>100</v>
      </c>
      <c r="E49" s="9"/>
      <c r="F49" s="4">
        <f>SUM(G49:H49)</f>
        <v>0</v>
      </c>
      <c r="G49" s="9"/>
      <c r="H49" s="9"/>
      <c r="I49" s="4">
        <f t="shared" ref="I49:I50" si="17">+E49+F49</f>
        <v>0</v>
      </c>
    </row>
    <row r="50" spans="1:9" ht="15.75" x14ac:dyDescent="0.25">
      <c r="A50" s="23" t="s">
        <v>76</v>
      </c>
      <c r="B50" s="3">
        <v>42</v>
      </c>
      <c r="C50" s="3">
        <v>32</v>
      </c>
      <c r="D50" s="3">
        <v>200</v>
      </c>
      <c r="E50" s="6">
        <v>12001</v>
      </c>
      <c r="F50" s="4">
        <f>SUM(G50:H50)</f>
        <v>0</v>
      </c>
      <c r="G50" s="6"/>
      <c r="H50" s="6"/>
      <c r="I50" s="4">
        <f t="shared" si="17"/>
        <v>12001</v>
      </c>
    </row>
    <row r="51" spans="1:9" ht="15.75" x14ac:dyDescent="0.25">
      <c r="A51" s="23" t="s">
        <v>77</v>
      </c>
      <c r="B51" s="3">
        <v>42</v>
      </c>
      <c r="C51" s="3">
        <v>33</v>
      </c>
      <c r="D51" s="3" t="s">
        <v>7</v>
      </c>
      <c r="E51" s="8">
        <f t="shared" ref="E51" si="18">E52+E53</f>
        <v>0</v>
      </c>
      <c r="F51" s="8">
        <f>F52+F53</f>
        <v>0</v>
      </c>
      <c r="G51" s="8">
        <f t="shared" ref="G51:H51" si="19">G52+G53</f>
        <v>0</v>
      </c>
      <c r="H51" s="8">
        <f t="shared" si="19"/>
        <v>0</v>
      </c>
      <c r="I51" s="8">
        <f t="shared" ref="I51" si="20">I52+I53</f>
        <v>0</v>
      </c>
    </row>
    <row r="52" spans="1:9" ht="15.75" x14ac:dyDescent="0.25">
      <c r="A52" s="23" t="s">
        <v>78</v>
      </c>
      <c r="B52" s="3">
        <v>42</v>
      </c>
      <c r="C52" s="3">
        <v>33</v>
      </c>
      <c r="D52" s="3">
        <v>100</v>
      </c>
      <c r="E52" s="10"/>
      <c r="F52" s="4">
        <f>SUM(G52:H52)</f>
        <v>0</v>
      </c>
      <c r="G52" s="10"/>
      <c r="H52" s="10"/>
      <c r="I52" s="4">
        <f t="shared" ref="I52:I53" si="21">+E52+F52</f>
        <v>0</v>
      </c>
    </row>
    <row r="53" spans="1:9" ht="15.75" x14ac:dyDescent="0.25">
      <c r="A53" s="23" t="s">
        <v>79</v>
      </c>
      <c r="B53" s="3">
        <v>42</v>
      </c>
      <c r="C53" s="3">
        <v>33</v>
      </c>
      <c r="D53" s="3">
        <v>900</v>
      </c>
      <c r="E53" s="10"/>
      <c r="F53" s="4">
        <f>SUM(G53:H53)</f>
        <v>0</v>
      </c>
      <c r="G53" s="10"/>
      <c r="H53" s="10"/>
      <c r="I53" s="4">
        <f t="shared" si="21"/>
        <v>0</v>
      </c>
    </row>
    <row r="54" spans="1:9" ht="15.75" x14ac:dyDescent="0.25">
      <c r="A54" s="23" t="s">
        <v>43</v>
      </c>
      <c r="B54" s="3">
        <v>42</v>
      </c>
      <c r="C54" s="3">
        <v>34</v>
      </c>
      <c r="D54" s="3" t="s">
        <v>7</v>
      </c>
      <c r="E54" s="8">
        <f t="shared" ref="E54" si="22">E55+E56</f>
        <v>180669.88</v>
      </c>
      <c r="F54" s="8">
        <f>F55+F56</f>
        <v>11850</v>
      </c>
      <c r="G54" s="8">
        <f t="shared" ref="G54:H54" si="23">G55+G56</f>
        <v>11850</v>
      </c>
      <c r="H54" s="8">
        <f t="shared" si="23"/>
        <v>0</v>
      </c>
      <c r="I54" s="8">
        <f t="shared" ref="I54" si="24">I55+I56</f>
        <v>192519.88</v>
      </c>
    </row>
    <row r="55" spans="1:9" ht="15.75" x14ac:dyDescent="0.25">
      <c r="A55" s="23" t="s">
        <v>80</v>
      </c>
      <c r="B55" s="3">
        <v>42</v>
      </c>
      <c r="C55" s="3">
        <v>34</v>
      </c>
      <c r="D55" s="3">
        <v>100</v>
      </c>
      <c r="E55" s="10">
        <v>48327.88</v>
      </c>
      <c r="F55" s="4">
        <f>SUM(G55:H55)</f>
        <v>0</v>
      </c>
      <c r="G55" s="4"/>
      <c r="H55" s="10"/>
      <c r="I55" s="4">
        <f>+E55+F55</f>
        <v>48327.88</v>
      </c>
    </row>
    <row r="56" spans="1:9" ht="15.75" x14ac:dyDescent="0.25">
      <c r="A56" s="23" t="s">
        <v>81</v>
      </c>
      <c r="B56" s="3">
        <v>42</v>
      </c>
      <c r="C56" s="3">
        <v>34</v>
      </c>
      <c r="D56" s="3">
        <v>900</v>
      </c>
      <c r="E56" s="11">
        <f>E57+E58+E60+E61+E59</f>
        <v>132342</v>
      </c>
      <c r="F56" s="11">
        <f t="shared" ref="F56:I56" si="25">F57+F58+F60+F61+F59</f>
        <v>11850</v>
      </c>
      <c r="G56" s="11">
        <f t="shared" si="25"/>
        <v>11850</v>
      </c>
      <c r="H56" s="11">
        <f t="shared" si="25"/>
        <v>0</v>
      </c>
      <c r="I56" s="11">
        <f t="shared" si="25"/>
        <v>144192</v>
      </c>
    </row>
    <row r="57" spans="1:9" ht="15.75" x14ac:dyDescent="0.25">
      <c r="A57" s="23" t="s">
        <v>82</v>
      </c>
      <c r="B57" s="3">
        <v>42</v>
      </c>
      <c r="C57" s="3">
        <v>34</v>
      </c>
      <c r="D57" s="3">
        <v>910</v>
      </c>
      <c r="E57" s="10"/>
      <c r="F57" s="4">
        <f>SUM(G57:H57)</f>
        <v>0</v>
      </c>
      <c r="G57" s="10"/>
      <c r="H57" s="10"/>
      <c r="I57" s="4">
        <f t="shared" ref="I57:I62" si="26">+E57+F57</f>
        <v>0</v>
      </c>
    </row>
    <row r="58" spans="1:9" ht="15.75" x14ac:dyDescent="0.25">
      <c r="A58" s="23" t="s">
        <v>83</v>
      </c>
      <c r="B58" s="3">
        <v>42</v>
      </c>
      <c r="C58" s="3">
        <v>34</v>
      </c>
      <c r="D58" s="3">
        <v>920</v>
      </c>
      <c r="E58" s="9"/>
      <c r="F58" s="4">
        <f>SUM(G58:H58)</f>
        <v>0</v>
      </c>
      <c r="G58" s="4"/>
      <c r="H58" s="9"/>
      <c r="I58" s="4">
        <f t="shared" si="26"/>
        <v>0</v>
      </c>
    </row>
    <row r="59" spans="1:9" ht="15.75" x14ac:dyDescent="0.25">
      <c r="A59" s="23" t="s">
        <v>184</v>
      </c>
      <c r="B59" s="3" t="s">
        <v>35</v>
      </c>
      <c r="C59" s="3" t="s">
        <v>185</v>
      </c>
      <c r="D59" s="3" t="s">
        <v>186</v>
      </c>
      <c r="E59" s="9">
        <v>132342</v>
      </c>
      <c r="F59" s="4">
        <f>SUM(G59:H59)</f>
        <v>11850</v>
      </c>
      <c r="G59" s="4">
        <v>11850</v>
      </c>
      <c r="H59" s="9"/>
      <c r="I59" s="4">
        <f t="shared" si="26"/>
        <v>144192</v>
      </c>
    </row>
    <row r="60" spans="1:9" ht="15.75" x14ac:dyDescent="0.25">
      <c r="A60" s="23" t="s">
        <v>84</v>
      </c>
      <c r="B60" s="3">
        <v>42</v>
      </c>
      <c r="C60" s="3">
        <v>34</v>
      </c>
      <c r="D60" s="3">
        <v>930</v>
      </c>
      <c r="E60" s="6"/>
      <c r="F60" s="4">
        <f>SUM(G60:H60)</f>
        <v>0</v>
      </c>
      <c r="G60" s="6"/>
      <c r="H60" s="6"/>
      <c r="I60" s="4">
        <f t="shared" si="26"/>
        <v>0</v>
      </c>
    </row>
    <row r="61" spans="1:9" ht="15.75" x14ac:dyDescent="0.25">
      <c r="A61" s="23" t="s">
        <v>44</v>
      </c>
      <c r="B61" s="3">
        <v>42</v>
      </c>
      <c r="C61" s="3">
        <v>34</v>
      </c>
      <c r="D61" s="3">
        <v>990</v>
      </c>
      <c r="E61" s="10"/>
      <c r="F61" s="4">
        <f>SUM(G61:H61)</f>
        <v>0</v>
      </c>
      <c r="G61" s="10"/>
      <c r="H61" s="10"/>
      <c r="I61" s="4">
        <f t="shared" si="26"/>
        <v>0</v>
      </c>
    </row>
    <row r="62" spans="1:9" ht="15.75" x14ac:dyDescent="0.25">
      <c r="A62" s="23" t="s">
        <v>85</v>
      </c>
      <c r="B62" s="3">
        <v>42</v>
      </c>
      <c r="C62" s="3">
        <v>39</v>
      </c>
      <c r="D62" s="3" t="s">
        <v>7</v>
      </c>
      <c r="E62" s="6">
        <v>243400</v>
      </c>
      <c r="F62" s="4">
        <f>SUM(G62:H62)</f>
        <v>0</v>
      </c>
      <c r="G62" s="6"/>
      <c r="H62" s="6"/>
      <c r="I62" s="4">
        <f t="shared" si="26"/>
        <v>243400</v>
      </c>
    </row>
    <row r="63" spans="1:9" ht="15.75" x14ac:dyDescent="0.25">
      <c r="A63" s="23" t="s">
        <v>86</v>
      </c>
      <c r="B63" s="3">
        <v>42</v>
      </c>
      <c r="C63" s="3">
        <v>40</v>
      </c>
      <c r="D63" s="3" t="s">
        <v>7</v>
      </c>
      <c r="E63" s="11">
        <f t="shared" ref="E63" si="27">E64+E65+E68+E69+E75</f>
        <v>0</v>
      </c>
      <c r="F63" s="11">
        <f>F64+F65+F68+F69+F75</f>
        <v>0</v>
      </c>
      <c r="G63" s="11">
        <f t="shared" ref="G63:H63" si="28">G64+G65+G68+G69+G75</f>
        <v>0</v>
      </c>
      <c r="H63" s="11">
        <f t="shared" si="28"/>
        <v>0</v>
      </c>
      <c r="I63" s="11">
        <f t="shared" ref="I63" si="29">I64+I65+I68+I69+I75</f>
        <v>0</v>
      </c>
    </row>
    <row r="64" spans="1:9" ht="15.75" x14ac:dyDescent="0.25">
      <c r="A64" s="23" t="s">
        <v>73</v>
      </c>
      <c r="B64" s="3">
        <v>42</v>
      </c>
      <c r="C64" s="3">
        <v>41</v>
      </c>
      <c r="D64" s="3" t="s">
        <v>7</v>
      </c>
      <c r="E64" s="9"/>
      <c r="F64" s="4">
        <f>SUM(G64:H64)</f>
        <v>0</v>
      </c>
      <c r="G64" s="9"/>
      <c r="H64" s="9"/>
      <c r="I64" s="4">
        <f>+E64+F64</f>
        <v>0</v>
      </c>
    </row>
    <row r="65" spans="1:9" ht="15.75" x14ac:dyDescent="0.25">
      <c r="A65" s="23" t="s">
        <v>74</v>
      </c>
      <c r="B65" s="3">
        <v>42</v>
      </c>
      <c r="C65" s="3">
        <v>42</v>
      </c>
      <c r="D65" s="3" t="s">
        <v>7</v>
      </c>
      <c r="E65" s="11">
        <f t="shared" ref="E65" si="30">E66+E67</f>
        <v>0</v>
      </c>
      <c r="F65" s="11">
        <f>F66+F67</f>
        <v>0</v>
      </c>
      <c r="G65" s="11">
        <f t="shared" ref="G65:H65" si="31">G66+G67</f>
        <v>0</v>
      </c>
      <c r="H65" s="11">
        <f t="shared" si="31"/>
        <v>0</v>
      </c>
      <c r="I65" s="11">
        <f t="shared" ref="I65" si="32">I66+I67</f>
        <v>0</v>
      </c>
    </row>
    <row r="66" spans="1:9" ht="15.75" x14ac:dyDescent="0.25">
      <c r="A66" s="24" t="s">
        <v>75</v>
      </c>
      <c r="B66" s="3">
        <v>42</v>
      </c>
      <c r="C66" s="3">
        <v>42</v>
      </c>
      <c r="D66" s="3">
        <v>100</v>
      </c>
      <c r="E66" s="9"/>
      <c r="F66" s="4">
        <f>SUM(G66:H66)</f>
        <v>0</v>
      </c>
      <c r="G66" s="9"/>
      <c r="H66" s="9"/>
      <c r="I66" s="4">
        <f t="shared" ref="I66:I68" si="33">+E66+F66</f>
        <v>0</v>
      </c>
    </row>
    <row r="67" spans="1:9" ht="15.75" x14ac:dyDescent="0.25">
      <c r="A67" s="23" t="s">
        <v>76</v>
      </c>
      <c r="B67" s="3">
        <v>42</v>
      </c>
      <c r="C67" s="3">
        <v>42</v>
      </c>
      <c r="D67" s="3">
        <v>200</v>
      </c>
      <c r="E67" s="9"/>
      <c r="F67" s="4">
        <f>SUM(G67:H67)</f>
        <v>0</v>
      </c>
      <c r="G67" s="9"/>
      <c r="H67" s="9"/>
      <c r="I67" s="4">
        <f t="shared" si="33"/>
        <v>0</v>
      </c>
    </row>
    <row r="68" spans="1:9" ht="15.75" x14ac:dyDescent="0.25">
      <c r="A68" s="23" t="s">
        <v>77</v>
      </c>
      <c r="B68" s="3">
        <v>42</v>
      </c>
      <c r="C68" s="3">
        <v>43</v>
      </c>
      <c r="D68" s="3" t="s">
        <v>7</v>
      </c>
      <c r="E68" s="10"/>
      <c r="F68" s="4">
        <f>SUM(G68:H68)</f>
        <v>0</v>
      </c>
      <c r="G68" s="10"/>
      <c r="H68" s="10"/>
      <c r="I68" s="4">
        <f t="shared" si="33"/>
        <v>0</v>
      </c>
    </row>
    <row r="69" spans="1:9" ht="15.75" x14ac:dyDescent="0.25">
      <c r="A69" s="23" t="s">
        <v>43</v>
      </c>
      <c r="B69" s="3">
        <v>42</v>
      </c>
      <c r="C69" s="3">
        <v>44</v>
      </c>
      <c r="D69" s="3" t="s">
        <v>7</v>
      </c>
      <c r="E69" s="11">
        <f t="shared" ref="E69" si="34">E70+E71</f>
        <v>0</v>
      </c>
      <c r="F69" s="11">
        <f>F70+F71</f>
        <v>0</v>
      </c>
      <c r="G69" s="11">
        <f t="shared" ref="G69:H69" si="35">G70+G71</f>
        <v>0</v>
      </c>
      <c r="H69" s="11">
        <f t="shared" si="35"/>
        <v>0</v>
      </c>
      <c r="I69" s="11">
        <f t="shared" ref="I69" si="36">I70+I71</f>
        <v>0</v>
      </c>
    </row>
    <row r="70" spans="1:9" ht="15.75" x14ac:dyDescent="0.25">
      <c r="A70" s="23" t="s">
        <v>80</v>
      </c>
      <c r="B70" s="3">
        <v>42</v>
      </c>
      <c r="C70" s="3">
        <v>44</v>
      </c>
      <c r="D70" s="3">
        <v>100</v>
      </c>
      <c r="E70" s="10"/>
      <c r="F70" s="4">
        <f>SUM(G70:H70)</f>
        <v>0</v>
      </c>
      <c r="G70" s="10"/>
      <c r="H70" s="10"/>
      <c r="I70" s="4">
        <f>+E70+F70</f>
        <v>0</v>
      </c>
    </row>
    <row r="71" spans="1:9" ht="15.75" x14ac:dyDescent="0.25">
      <c r="A71" s="23" t="s">
        <v>44</v>
      </c>
      <c r="B71" s="3">
        <v>42</v>
      </c>
      <c r="C71" s="3">
        <v>44</v>
      </c>
      <c r="D71" s="3">
        <v>900</v>
      </c>
      <c r="E71" s="11">
        <f t="shared" ref="E71" si="37">E72+E73+E74</f>
        <v>0</v>
      </c>
      <c r="F71" s="11">
        <f>F72+F73+F74</f>
        <v>0</v>
      </c>
      <c r="G71" s="11">
        <f t="shared" ref="G71:H71" si="38">G72+G73+G74</f>
        <v>0</v>
      </c>
      <c r="H71" s="11">
        <f t="shared" si="38"/>
        <v>0</v>
      </c>
      <c r="I71" s="11">
        <f t="shared" ref="I71" si="39">I72+I73+I74</f>
        <v>0</v>
      </c>
    </row>
    <row r="72" spans="1:9" ht="15.75" x14ac:dyDescent="0.25">
      <c r="A72" s="23" t="s">
        <v>82</v>
      </c>
      <c r="B72" s="3">
        <v>42</v>
      </c>
      <c r="C72" s="3">
        <v>44</v>
      </c>
      <c r="D72" s="3">
        <v>910</v>
      </c>
      <c r="E72" s="10"/>
      <c r="F72" s="4">
        <f>SUM(G72:H72)</f>
        <v>0</v>
      </c>
      <c r="G72" s="10"/>
      <c r="H72" s="10"/>
      <c r="I72" s="4">
        <f t="shared" ref="I72:I75" si="40">+E72+F72</f>
        <v>0</v>
      </c>
    </row>
    <row r="73" spans="1:9" ht="15.75" x14ac:dyDescent="0.25">
      <c r="A73" s="23" t="s">
        <v>87</v>
      </c>
      <c r="B73" s="3">
        <v>42</v>
      </c>
      <c r="C73" s="3">
        <v>44</v>
      </c>
      <c r="D73" s="3">
        <v>920</v>
      </c>
      <c r="E73" s="10"/>
      <c r="F73" s="4">
        <f>SUM(G73:H73)</f>
        <v>0</v>
      </c>
      <c r="G73" s="10"/>
      <c r="H73" s="10"/>
      <c r="I73" s="4">
        <f t="shared" si="40"/>
        <v>0</v>
      </c>
    </row>
    <row r="74" spans="1:9" ht="15.75" x14ac:dyDescent="0.25">
      <c r="A74" s="23" t="s">
        <v>44</v>
      </c>
      <c r="B74" s="3">
        <v>42</v>
      </c>
      <c r="C74" s="3">
        <v>44</v>
      </c>
      <c r="D74" s="3">
        <v>990</v>
      </c>
      <c r="E74" s="10"/>
      <c r="F74" s="4">
        <f>SUM(G74:H74)</f>
        <v>0</v>
      </c>
      <c r="G74" s="10"/>
      <c r="H74" s="10"/>
      <c r="I74" s="4">
        <f t="shared" si="40"/>
        <v>0</v>
      </c>
    </row>
    <row r="75" spans="1:9" ht="15.75" x14ac:dyDescent="0.25">
      <c r="A75" s="23" t="s">
        <v>88</v>
      </c>
      <c r="B75" s="3">
        <v>42</v>
      </c>
      <c r="C75" s="3">
        <v>49</v>
      </c>
      <c r="D75" s="3" t="s">
        <v>7</v>
      </c>
      <c r="E75" s="10"/>
      <c r="F75" s="4">
        <f>SUM(G75:H75)</f>
        <v>0</v>
      </c>
      <c r="G75" s="10"/>
      <c r="H75" s="10"/>
      <c r="I75" s="4">
        <f t="shared" si="40"/>
        <v>0</v>
      </c>
    </row>
    <row r="76" spans="1:9" ht="15.75" x14ac:dyDescent="0.25">
      <c r="A76" s="23" t="s">
        <v>30</v>
      </c>
      <c r="B76" s="3">
        <v>42</v>
      </c>
      <c r="C76" s="3">
        <v>50</v>
      </c>
      <c r="D76" s="3" t="s">
        <v>7</v>
      </c>
      <c r="E76" s="11">
        <f t="shared" ref="E76" si="41">E77+E81</f>
        <v>283515.13500000001</v>
      </c>
      <c r="F76" s="11">
        <f>F77+F81</f>
        <v>199889.05486999999</v>
      </c>
      <c r="G76" s="11">
        <f t="shared" ref="G76:H76" si="42">G77+G81</f>
        <v>199889.05486999999</v>
      </c>
      <c r="H76" s="11">
        <f t="shared" si="42"/>
        <v>0</v>
      </c>
      <c r="I76" s="11">
        <f t="shared" ref="I76" si="43">I77+I81</f>
        <v>483404.18987</v>
      </c>
    </row>
    <row r="77" spans="1:9" ht="15.75" x14ac:dyDescent="0.25">
      <c r="A77" s="23" t="s">
        <v>89</v>
      </c>
      <c r="B77" s="3">
        <v>42</v>
      </c>
      <c r="C77" s="3">
        <v>51</v>
      </c>
      <c r="D77" s="3" t="s">
        <v>7</v>
      </c>
      <c r="E77" s="11">
        <f t="shared" ref="E77" si="44">E78+E79+E80</f>
        <v>0</v>
      </c>
      <c r="F77" s="11">
        <f>F78+F79+F80</f>
        <v>0</v>
      </c>
      <c r="G77" s="11">
        <f t="shared" ref="G77:H77" si="45">G78+G79+G80</f>
        <v>0</v>
      </c>
      <c r="H77" s="11">
        <f t="shared" si="45"/>
        <v>0</v>
      </c>
      <c r="I77" s="11">
        <f t="shared" ref="I77" si="46">I78+I79+I80</f>
        <v>0</v>
      </c>
    </row>
    <row r="78" spans="1:9" ht="15.75" x14ac:dyDescent="0.25">
      <c r="A78" s="23" t="s">
        <v>90</v>
      </c>
      <c r="B78" s="3">
        <v>42</v>
      </c>
      <c r="C78" s="3">
        <v>51</v>
      </c>
      <c r="D78" s="3">
        <v>100</v>
      </c>
      <c r="E78" s="10"/>
      <c r="F78" s="4">
        <f>SUM(G78:H78)</f>
        <v>0</v>
      </c>
      <c r="G78" s="10"/>
      <c r="H78" s="10"/>
      <c r="I78" s="4">
        <f t="shared" ref="I78:I80" si="47">+E78+F78</f>
        <v>0</v>
      </c>
    </row>
    <row r="79" spans="1:9" ht="15.75" x14ac:dyDescent="0.25">
      <c r="A79" s="23" t="s">
        <v>91</v>
      </c>
      <c r="B79" s="3">
        <v>42</v>
      </c>
      <c r="C79" s="3">
        <v>51</v>
      </c>
      <c r="D79" s="3">
        <v>200</v>
      </c>
      <c r="E79" s="10"/>
      <c r="F79" s="4">
        <f>SUM(G79:H79)</f>
        <v>0</v>
      </c>
      <c r="G79" s="10"/>
      <c r="H79" s="10"/>
      <c r="I79" s="4">
        <f t="shared" si="47"/>
        <v>0</v>
      </c>
    </row>
    <row r="80" spans="1:9" ht="15.75" x14ac:dyDescent="0.25">
      <c r="A80" s="23" t="s">
        <v>92</v>
      </c>
      <c r="B80" s="3">
        <v>42</v>
      </c>
      <c r="C80" s="3">
        <v>51</v>
      </c>
      <c r="D80" s="3">
        <v>900</v>
      </c>
      <c r="E80" s="10"/>
      <c r="F80" s="4">
        <f>SUM(G80:H80)</f>
        <v>0</v>
      </c>
      <c r="G80" s="10"/>
      <c r="H80" s="10"/>
      <c r="I80" s="4">
        <f t="shared" si="47"/>
        <v>0</v>
      </c>
    </row>
    <row r="81" spans="1:9" ht="15.75" x14ac:dyDescent="0.25">
      <c r="A81" s="23" t="s">
        <v>31</v>
      </c>
      <c r="B81" s="3">
        <v>42</v>
      </c>
      <c r="C81" s="3">
        <v>52</v>
      </c>
      <c r="D81" s="3" t="s">
        <v>7</v>
      </c>
      <c r="E81" s="11">
        <f t="shared" ref="E81" si="48">E82+E86+E87+E88+E92+E93+E94</f>
        <v>283515.13500000001</v>
      </c>
      <c r="F81" s="11">
        <f>F82+F86+F87+F88+F92+F93+F94</f>
        <v>199889.05486999999</v>
      </c>
      <c r="G81" s="11">
        <f t="shared" ref="G81:H81" si="49">G82+G86+G87+G88+G92+G93+G94</f>
        <v>199889.05486999999</v>
      </c>
      <c r="H81" s="11">
        <f t="shared" si="49"/>
        <v>0</v>
      </c>
      <c r="I81" s="11">
        <f t="shared" ref="I81" si="50">I82+I86+I87+I88+I92+I93+I94</f>
        <v>483404.18987</v>
      </c>
    </row>
    <row r="82" spans="1:9" ht="15.75" x14ac:dyDescent="0.25">
      <c r="A82" s="23" t="s">
        <v>32</v>
      </c>
      <c r="B82" s="3">
        <v>42</v>
      </c>
      <c r="C82" s="3">
        <v>52</v>
      </c>
      <c r="D82" s="3">
        <v>100</v>
      </c>
      <c r="E82" s="11">
        <f t="shared" ref="E82" si="51">E83+E84+E85</f>
        <v>54193.634999999995</v>
      </c>
      <c r="F82" s="11">
        <f>F83+F84+F85</f>
        <v>199889.05486999999</v>
      </c>
      <c r="G82" s="11">
        <f t="shared" ref="G82:H82" si="52">G83+G84+G85</f>
        <v>199889.05486999999</v>
      </c>
      <c r="H82" s="11">
        <f t="shared" si="52"/>
        <v>0</v>
      </c>
      <c r="I82" s="11">
        <f t="shared" ref="I82" si="53">I83+I84+I85</f>
        <v>254082.68986999997</v>
      </c>
    </row>
    <row r="83" spans="1:9" ht="15.75" x14ac:dyDescent="0.25">
      <c r="A83" s="23" t="s">
        <v>33</v>
      </c>
      <c r="B83" s="3">
        <v>42</v>
      </c>
      <c r="C83" s="3">
        <v>52</v>
      </c>
      <c r="D83" s="3">
        <v>110</v>
      </c>
      <c r="E83" s="10">
        <v>48603.99</v>
      </c>
      <c r="F83" s="4">
        <f>SUM(G83:H83)</f>
        <v>182989.05486999999</v>
      </c>
      <c r="G83" s="4">
        <v>182989.05486999999</v>
      </c>
      <c r="H83" s="10"/>
      <c r="I83" s="4">
        <f t="shared" ref="I83:I87" si="54">+E83+F83</f>
        <v>231593.04486999998</v>
      </c>
    </row>
    <row r="84" spans="1:9" ht="15.75" x14ac:dyDescent="0.25">
      <c r="A84" s="23" t="s">
        <v>34</v>
      </c>
      <c r="B84" s="3" t="s">
        <v>35</v>
      </c>
      <c r="C84" s="3">
        <v>52</v>
      </c>
      <c r="D84" s="3">
        <v>120</v>
      </c>
      <c r="E84" s="10">
        <v>5589.6450000000004</v>
      </c>
      <c r="F84" s="4">
        <f>SUM(G84:H84)</f>
        <v>16900</v>
      </c>
      <c r="G84" s="4">
        <v>16900</v>
      </c>
      <c r="H84" s="10"/>
      <c r="I84" s="4">
        <f t="shared" si="54"/>
        <v>22489.645</v>
      </c>
    </row>
    <row r="85" spans="1:9" ht="15.75" x14ac:dyDescent="0.25">
      <c r="A85" s="23" t="s">
        <v>93</v>
      </c>
      <c r="B85" s="3" t="s">
        <v>35</v>
      </c>
      <c r="C85" s="3">
        <v>52</v>
      </c>
      <c r="D85" s="3" t="s">
        <v>94</v>
      </c>
      <c r="E85" s="6"/>
      <c r="F85" s="4">
        <f>SUM(G85:H85)</f>
        <v>0</v>
      </c>
      <c r="G85" s="6"/>
      <c r="H85" s="6"/>
      <c r="I85" s="4">
        <f t="shared" si="54"/>
        <v>0</v>
      </c>
    </row>
    <row r="86" spans="1:9" ht="15.75" x14ac:dyDescent="0.25">
      <c r="A86" s="23" t="s">
        <v>95</v>
      </c>
      <c r="B86" s="3">
        <v>42</v>
      </c>
      <c r="C86" s="3">
        <v>52</v>
      </c>
      <c r="D86" s="3">
        <v>200</v>
      </c>
      <c r="E86" s="10"/>
      <c r="F86" s="4">
        <f>SUM(G86:H86)</f>
        <v>0</v>
      </c>
      <c r="G86" s="10"/>
      <c r="H86" s="10"/>
      <c r="I86" s="4">
        <f t="shared" si="54"/>
        <v>0</v>
      </c>
    </row>
    <row r="87" spans="1:9" ht="15.75" x14ac:dyDescent="0.25">
      <c r="A87" s="23" t="s">
        <v>96</v>
      </c>
      <c r="B87" s="3">
        <v>42</v>
      </c>
      <c r="C87" s="3">
        <v>52</v>
      </c>
      <c r="D87" s="3">
        <v>300</v>
      </c>
      <c r="E87" s="6"/>
      <c r="F87" s="4">
        <f>SUM(G87:H87)</f>
        <v>0</v>
      </c>
      <c r="G87" s="6"/>
      <c r="H87" s="6"/>
      <c r="I87" s="4">
        <f t="shared" si="54"/>
        <v>0</v>
      </c>
    </row>
    <row r="88" spans="1:9" ht="31.5" x14ac:dyDescent="0.25">
      <c r="A88" s="23" t="s">
        <v>97</v>
      </c>
      <c r="B88" s="3">
        <v>42</v>
      </c>
      <c r="C88" s="3">
        <v>52</v>
      </c>
      <c r="D88" s="3">
        <v>400</v>
      </c>
      <c r="E88" s="6">
        <f t="shared" ref="E88" si="55">E89+E90+E91</f>
        <v>0</v>
      </c>
      <c r="F88" s="6">
        <f>F89+F90+F91</f>
        <v>0</v>
      </c>
      <c r="G88" s="6">
        <f t="shared" ref="G88:H88" si="56">G89+G90+G91</f>
        <v>0</v>
      </c>
      <c r="H88" s="6">
        <f t="shared" si="56"/>
        <v>0</v>
      </c>
      <c r="I88" s="6">
        <f t="shared" ref="I88" si="57">I89+I90+I91</f>
        <v>0</v>
      </c>
    </row>
    <row r="89" spans="1:9" ht="15.75" x14ac:dyDescent="0.25">
      <c r="A89" s="23" t="s">
        <v>98</v>
      </c>
      <c r="B89" s="3">
        <v>42</v>
      </c>
      <c r="C89" s="3">
        <v>52</v>
      </c>
      <c r="D89" s="3">
        <v>410</v>
      </c>
      <c r="E89" s="6"/>
      <c r="F89" s="4">
        <f t="shared" ref="F89:F94" si="58">SUM(G89:H89)</f>
        <v>0</v>
      </c>
      <c r="G89" s="6"/>
      <c r="H89" s="6"/>
      <c r="I89" s="4">
        <f t="shared" ref="I89:I94" si="59">+E89+F89</f>
        <v>0</v>
      </c>
    </row>
    <row r="90" spans="1:9" ht="15.75" x14ac:dyDescent="0.25">
      <c r="A90" s="23" t="s">
        <v>99</v>
      </c>
      <c r="B90" s="3">
        <v>42</v>
      </c>
      <c r="C90" s="3">
        <v>52</v>
      </c>
      <c r="D90" s="3">
        <v>420</v>
      </c>
      <c r="E90" s="10"/>
      <c r="F90" s="4">
        <f t="shared" si="58"/>
        <v>0</v>
      </c>
      <c r="G90" s="10"/>
      <c r="H90" s="10"/>
      <c r="I90" s="4">
        <f t="shared" si="59"/>
        <v>0</v>
      </c>
    </row>
    <row r="91" spans="1:9" ht="31.5" x14ac:dyDescent="0.25">
      <c r="A91" s="23" t="s">
        <v>100</v>
      </c>
      <c r="B91" s="3">
        <v>42</v>
      </c>
      <c r="C91" s="3">
        <v>52</v>
      </c>
      <c r="D91" s="3">
        <v>430</v>
      </c>
      <c r="E91" s="10"/>
      <c r="F91" s="4">
        <f t="shared" si="58"/>
        <v>0</v>
      </c>
      <c r="G91" s="10"/>
      <c r="H91" s="10"/>
      <c r="I91" s="4">
        <f t="shared" si="59"/>
        <v>0</v>
      </c>
    </row>
    <row r="92" spans="1:9" ht="15.75" x14ac:dyDescent="0.25">
      <c r="A92" s="23" t="s">
        <v>101</v>
      </c>
      <c r="B92" s="3">
        <v>42</v>
      </c>
      <c r="C92" s="3">
        <v>52</v>
      </c>
      <c r="D92" s="3">
        <v>500</v>
      </c>
      <c r="E92" s="10">
        <v>229321.5</v>
      </c>
      <c r="F92" s="4">
        <f t="shared" si="58"/>
        <v>0</v>
      </c>
      <c r="G92" s="10"/>
      <c r="H92" s="10"/>
      <c r="I92" s="4">
        <f t="shared" si="59"/>
        <v>229321.5</v>
      </c>
    </row>
    <row r="93" spans="1:9" ht="15.75" x14ac:dyDescent="0.25">
      <c r="A93" s="23" t="s">
        <v>102</v>
      </c>
      <c r="B93" s="3">
        <v>42</v>
      </c>
      <c r="C93" s="3">
        <v>52</v>
      </c>
      <c r="D93" s="3">
        <v>600</v>
      </c>
      <c r="E93" s="10"/>
      <c r="F93" s="4">
        <f t="shared" si="58"/>
        <v>0</v>
      </c>
      <c r="G93" s="10"/>
      <c r="H93" s="10"/>
      <c r="I93" s="4">
        <f t="shared" si="59"/>
        <v>0</v>
      </c>
    </row>
    <row r="94" spans="1:9" ht="15.75" x14ac:dyDescent="0.25">
      <c r="A94" s="23" t="s">
        <v>103</v>
      </c>
      <c r="B94" s="3">
        <v>42</v>
      </c>
      <c r="C94" s="3">
        <v>52</v>
      </c>
      <c r="D94" s="3">
        <v>900</v>
      </c>
      <c r="E94" s="10"/>
      <c r="F94" s="4">
        <f t="shared" si="58"/>
        <v>0</v>
      </c>
      <c r="G94" s="10"/>
      <c r="H94" s="10"/>
      <c r="I94" s="4">
        <f t="shared" si="59"/>
        <v>0</v>
      </c>
    </row>
    <row r="95" spans="1:9" ht="15.75" x14ac:dyDescent="0.25">
      <c r="A95" s="23" t="s">
        <v>36</v>
      </c>
      <c r="B95" s="3">
        <v>42</v>
      </c>
      <c r="C95" s="3">
        <v>90</v>
      </c>
      <c r="D95" s="3" t="s">
        <v>7</v>
      </c>
      <c r="E95" s="11">
        <f t="shared" ref="E95" si="60">E96+E97+E100+E101</f>
        <v>1016788.503</v>
      </c>
      <c r="F95" s="11">
        <f>F96+F97+F100+F101</f>
        <v>327123.32199999999</v>
      </c>
      <c r="G95" s="11">
        <f t="shared" ref="G95:H95" si="61">G96+G97+G100+G101</f>
        <v>325928.522</v>
      </c>
      <c r="H95" s="11">
        <f t="shared" si="61"/>
        <v>1194.8</v>
      </c>
      <c r="I95" s="11">
        <f t="shared" ref="I95" si="62">I96+I97+I100+I101</f>
        <v>1343911.825</v>
      </c>
    </row>
    <row r="96" spans="1:9" ht="15.75" x14ac:dyDescent="0.25">
      <c r="A96" s="23" t="s">
        <v>104</v>
      </c>
      <c r="B96" s="3">
        <v>42</v>
      </c>
      <c r="C96" s="3">
        <v>91</v>
      </c>
      <c r="D96" s="3" t="s">
        <v>7</v>
      </c>
      <c r="E96" s="10"/>
      <c r="F96" s="4">
        <f>SUM(G96:H96)</f>
        <v>175495.84</v>
      </c>
      <c r="G96" s="10">
        <v>175495.84</v>
      </c>
      <c r="H96" s="10"/>
      <c r="I96" s="4">
        <f>+E96+F96</f>
        <v>175495.84</v>
      </c>
    </row>
    <row r="97" spans="1:9" ht="15.75" x14ac:dyDescent="0.25">
      <c r="A97" s="23" t="s">
        <v>37</v>
      </c>
      <c r="B97" s="3">
        <v>42</v>
      </c>
      <c r="C97" s="3">
        <v>92</v>
      </c>
      <c r="D97" s="3" t="s">
        <v>7</v>
      </c>
      <c r="E97" s="11">
        <f t="shared" ref="E97" si="63">E98+E99</f>
        <v>45856.14</v>
      </c>
      <c r="F97" s="11">
        <f>F98+F99</f>
        <v>1194.8</v>
      </c>
      <c r="G97" s="11">
        <f t="shared" ref="G97:H97" si="64">G98+G99</f>
        <v>0</v>
      </c>
      <c r="H97" s="11">
        <f t="shared" si="64"/>
        <v>1194.8</v>
      </c>
      <c r="I97" s="11">
        <f t="shared" ref="I97" si="65">I98+I99</f>
        <v>47050.94</v>
      </c>
    </row>
    <row r="98" spans="1:9" ht="15.75" x14ac:dyDescent="0.25">
      <c r="A98" s="23" t="s">
        <v>105</v>
      </c>
      <c r="B98" s="3">
        <v>42</v>
      </c>
      <c r="C98" s="3">
        <v>92</v>
      </c>
      <c r="D98" s="3">
        <v>100</v>
      </c>
      <c r="E98" s="10">
        <v>45856.14</v>
      </c>
      <c r="F98" s="4">
        <f>SUM(G98:H98)</f>
        <v>1194.8</v>
      </c>
      <c r="G98" s="4"/>
      <c r="H98" s="10">
        <v>1194.8</v>
      </c>
      <c r="I98" s="4">
        <f t="shared" ref="I98:I100" si="66">+E98+F98</f>
        <v>47050.94</v>
      </c>
    </row>
    <row r="99" spans="1:9" ht="15.75" x14ac:dyDescent="0.25">
      <c r="A99" s="23" t="s">
        <v>38</v>
      </c>
      <c r="B99" s="3">
        <v>42</v>
      </c>
      <c r="C99" s="3">
        <v>92</v>
      </c>
      <c r="D99" s="3">
        <v>200</v>
      </c>
      <c r="E99" s="10"/>
      <c r="F99" s="4">
        <f>SUM(G99:H99)</f>
        <v>0</v>
      </c>
      <c r="G99" s="4"/>
      <c r="H99" s="10"/>
      <c r="I99" s="4">
        <f t="shared" si="66"/>
        <v>0</v>
      </c>
    </row>
    <row r="100" spans="1:9" ht="15.75" x14ac:dyDescent="0.25">
      <c r="A100" s="23" t="s">
        <v>106</v>
      </c>
      <c r="B100" s="3">
        <v>42</v>
      </c>
      <c r="C100" s="3">
        <v>93</v>
      </c>
      <c r="D100" s="3" t="s">
        <v>7</v>
      </c>
      <c r="E100" s="10">
        <v>948425.76</v>
      </c>
      <c r="F100" s="4">
        <f>SUM(G100:H100)</f>
        <v>0</v>
      </c>
      <c r="G100" s="4"/>
      <c r="H100" s="10"/>
      <c r="I100" s="4">
        <f t="shared" si="66"/>
        <v>948425.76</v>
      </c>
    </row>
    <row r="101" spans="1:9" ht="15.75" x14ac:dyDescent="0.25">
      <c r="A101" s="23" t="s">
        <v>39</v>
      </c>
      <c r="B101" s="3">
        <v>42</v>
      </c>
      <c r="C101" s="3">
        <v>99</v>
      </c>
      <c r="D101" s="3" t="s">
        <v>7</v>
      </c>
      <c r="E101" s="11">
        <f t="shared" ref="E101:I101" si="67">E102</f>
        <v>22506.602999999999</v>
      </c>
      <c r="F101" s="11">
        <f>F102</f>
        <v>150432.682</v>
      </c>
      <c r="G101" s="11">
        <f t="shared" si="67"/>
        <v>150432.682</v>
      </c>
      <c r="H101" s="11">
        <f t="shared" si="67"/>
        <v>0</v>
      </c>
      <c r="I101" s="11">
        <f t="shared" si="67"/>
        <v>172939.285</v>
      </c>
    </row>
    <row r="102" spans="1:9" ht="15.75" x14ac:dyDescent="0.25">
      <c r="A102" s="23" t="s">
        <v>40</v>
      </c>
      <c r="B102" s="3">
        <v>42</v>
      </c>
      <c r="C102" s="3">
        <v>99</v>
      </c>
      <c r="D102" s="3">
        <v>990</v>
      </c>
      <c r="E102" s="10">
        <v>22506.602999999999</v>
      </c>
      <c r="F102" s="4">
        <f>SUM(G102:H102)</f>
        <v>150432.682</v>
      </c>
      <c r="G102" s="4">
        <v>150432.682</v>
      </c>
      <c r="H102" s="10"/>
      <c r="I102" s="4">
        <f>+E102+F102</f>
        <v>172939.285</v>
      </c>
    </row>
    <row r="103" spans="1:9" ht="15.75" x14ac:dyDescent="0.25">
      <c r="A103" s="23" t="s">
        <v>41</v>
      </c>
      <c r="B103" s="3">
        <v>43</v>
      </c>
      <c r="C103" s="3" t="s">
        <v>27</v>
      </c>
      <c r="D103" s="3" t="s">
        <v>7</v>
      </c>
      <c r="E103" s="11">
        <f t="shared" ref="E103" si="68">E104+E115+E126+E143</f>
        <v>0</v>
      </c>
      <c r="F103" s="11">
        <f>F104+F115+F126+F143</f>
        <v>80114.554999999993</v>
      </c>
      <c r="G103" s="11">
        <f t="shared" ref="G103:H103" si="69">G104+G115+G126+G143</f>
        <v>80114.554999999993</v>
      </c>
      <c r="H103" s="11">
        <f t="shared" si="69"/>
        <v>0</v>
      </c>
      <c r="I103" s="11">
        <f t="shared" ref="I103" si="70">I104+I115+I126+I143</f>
        <v>80114.554999999993</v>
      </c>
    </row>
    <row r="104" spans="1:9" ht="15.75" x14ac:dyDescent="0.25">
      <c r="A104" s="23" t="s">
        <v>107</v>
      </c>
      <c r="B104" s="3">
        <v>43</v>
      </c>
      <c r="C104" s="3">
        <v>30</v>
      </c>
      <c r="D104" s="3" t="s">
        <v>7</v>
      </c>
      <c r="E104" s="11">
        <f t="shared" ref="E104" si="71">E105+E108+E114+E111</f>
        <v>0</v>
      </c>
      <c r="F104" s="11">
        <f>F105+F108+F114+F111</f>
        <v>0</v>
      </c>
      <c r="G104" s="11">
        <f t="shared" ref="G104:H104" si="72">G105+G108+G114+G111</f>
        <v>0</v>
      </c>
      <c r="H104" s="11">
        <f t="shared" si="72"/>
        <v>0</v>
      </c>
      <c r="I104" s="11">
        <f t="shared" ref="I104" si="73">I105+I108+I114+I111</f>
        <v>0</v>
      </c>
    </row>
    <row r="105" spans="1:9" ht="15.75" x14ac:dyDescent="0.25">
      <c r="A105" s="23" t="s">
        <v>108</v>
      </c>
      <c r="B105" s="3">
        <v>43</v>
      </c>
      <c r="C105" s="3">
        <v>31</v>
      </c>
      <c r="D105" s="3" t="s">
        <v>7</v>
      </c>
      <c r="E105" s="11">
        <f t="shared" ref="E105" si="74">E106+E107</f>
        <v>0</v>
      </c>
      <c r="F105" s="11">
        <f>F106+F107</f>
        <v>0</v>
      </c>
      <c r="G105" s="11">
        <f t="shared" ref="G105:H105" si="75">G106+G107</f>
        <v>0</v>
      </c>
      <c r="H105" s="11">
        <f t="shared" si="75"/>
        <v>0</v>
      </c>
      <c r="I105" s="11">
        <f t="shared" ref="I105" si="76">I106+I107</f>
        <v>0</v>
      </c>
    </row>
    <row r="106" spans="1:9" ht="15.75" x14ac:dyDescent="0.25">
      <c r="A106" s="24" t="s">
        <v>75</v>
      </c>
      <c r="B106" s="3">
        <v>43</v>
      </c>
      <c r="C106" s="3">
        <v>31</v>
      </c>
      <c r="D106" s="3">
        <v>100</v>
      </c>
      <c r="E106" s="10"/>
      <c r="F106" s="4">
        <f>SUM(G106:H106)</f>
        <v>0</v>
      </c>
      <c r="G106" s="10"/>
      <c r="H106" s="10"/>
      <c r="I106" s="4">
        <f t="shared" ref="I106:I107" si="77">+E106+F106</f>
        <v>0</v>
      </c>
    </row>
    <row r="107" spans="1:9" ht="15.75" x14ac:dyDescent="0.25">
      <c r="A107" s="23" t="s">
        <v>76</v>
      </c>
      <c r="B107" s="3">
        <v>43</v>
      </c>
      <c r="C107" s="3">
        <v>31</v>
      </c>
      <c r="D107" s="3">
        <v>200</v>
      </c>
      <c r="E107" s="10"/>
      <c r="F107" s="4">
        <f>SUM(G107:H107)</f>
        <v>0</v>
      </c>
      <c r="G107" s="10"/>
      <c r="H107" s="10"/>
      <c r="I107" s="4">
        <f t="shared" si="77"/>
        <v>0</v>
      </c>
    </row>
    <row r="108" spans="1:9" ht="15.75" x14ac:dyDescent="0.25">
      <c r="A108" s="23" t="s">
        <v>77</v>
      </c>
      <c r="B108" s="3">
        <v>43</v>
      </c>
      <c r="C108" s="3">
        <v>32</v>
      </c>
      <c r="D108" s="3" t="s">
        <v>7</v>
      </c>
      <c r="E108" s="11">
        <f t="shared" ref="E108" si="78">E109+E110</f>
        <v>0</v>
      </c>
      <c r="F108" s="11">
        <f>F109+F110</f>
        <v>0</v>
      </c>
      <c r="G108" s="11">
        <f t="shared" ref="G108:H108" si="79">G109+G110</f>
        <v>0</v>
      </c>
      <c r="H108" s="11">
        <f t="shared" si="79"/>
        <v>0</v>
      </c>
      <c r="I108" s="11">
        <f t="shared" ref="I108" si="80">I109+I110</f>
        <v>0</v>
      </c>
    </row>
    <row r="109" spans="1:9" ht="15.75" x14ac:dyDescent="0.25">
      <c r="A109" s="23" t="s">
        <v>78</v>
      </c>
      <c r="B109" s="3">
        <v>43</v>
      </c>
      <c r="C109" s="3">
        <v>32</v>
      </c>
      <c r="D109" s="3">
        <v>100</v>
      </c>
      <c r="E109" s="10"/>
      <c r="F109" s="4">
        <f>SUM(G109:H109)</f>
        <v>0</v>
      </c>
      <c r="G109" s="10"/>
      <c r="H109" s="10"/>
      <c r="I109" s="4">
        <f t="shared" ref="I109:I110" si="81">+E109+F109</f>
        <v>0</v>
      </c>
    </row>
    <row r="110" spans="1:9" ht="15.75" x14ac:dyDescent="0.25">
      <c r="A110" s="23" t="s">
        <v>79</v>
      </c>
      <c r="B110" s="3">
        <v>43</v>
      </c>
      <c r="C110" s="3">
        <v>32</v>
      </c>
      <c r="D110" s="3">
        <v>900</v>
      </c>
      <c r="E110" s="10"/>
      <c r="F110" s="4">
        <f>SUM(G110:H110)</f>
        <v>0</v>
      </c>
      <c r="G110" s="10"/>
      <c r="H110" s="10"/>
      <c r="I110" s="4">
        <f t="shared" si="81"/>
        <v>0</v>
      </c>
    </row>
    <row r="111" spans="1:9" ht="15.75" x14ac:dyDescent="0.25">
      <c r="A111" s="23" t="s">
        <v>109</v>
      </c>
      <c r="B111" s="3">
        <v>43</v>
      </c>
      <c r="C111" s="3">
        <v>33</v>
      </c>
      <c r="D111" s="3" t="s">
        <v>7</v>
      </c>
      <c r="E111" s="11">
        <f t="shared" ref="E111" si="82">E112+E113</f>
        <v>0</v>
      </c>
      <c r="F111" s="11">
        <f>F112+F113</f>
        <v>0</v>
      </c>
      <c r="G111" s="11">
        <f t="shared" ref="G111:H111" si="83">G112+G113</f>
        <v>0</v>
      </c>
      <c r="H111" s="11">
        <f t="shared" si="83"/>
        <v>0</v>
      </c>
      <c r="I111" s="11">
        <f t="shared" ref="I111" si="84">I112+I113</f>
        <v>0</v>
      </c>
    </row>
    <row r="112" spans="1:9" ht="15.75" x14ac:dyDescent="0.25">
      <c r="A112" s="23" t="s">
        <v>80</v>
      </c>
      <c r="B112" s="3">
        <v>43</v>
      </c>
      <c r="C112" s="3">
        <v>33</v>
      </c>
      <c r="D112" s="3">
        <v>100</v>
      </c>
      <c r="E112" s="10"/>
      <c r="F112" s="4">
        <f>SUM(G112:H112)</f>
        <v>0</v>
      </c>
      <c r="G112" s="10"/>
      <c r="H112" s="10"/>
      <c r="I112" s="4">
        <f t="shared" ref="I112:I114" si="85">+E112+F112</f>
        <v>0</v>
      </c>
    </row>
    <row r="113" spans="1:9" ht="15.75" x14ac:dyDescent="0.25">
      <c r="A113" s="23" t="s">
        <v>44</v>
      </c>
      <c r="B113" s="3">
        <v>43</v>
      </c>
      <c r="C113" s="3">
        <v>33</v>
      </c>
      <c r="D113" s="3">
        <v>900</v>
      </c>
      <c r="E113" s="10"/>
      <c r="F113" s="4">
        <f>SUM(G113:H113)</f>
        <v>0</v>
      </c>
      <c r="G113" s="10"/>
      <c r="H113" s="10"/>
      <c r="I113" s="4">
        <f t="shared" si="85"/>
        <v>0</v>
      </c>
    </row>
    <row r="114" spans="1:9" ht="15.75" x14ac:dyDescent="0.25">
      <c r="A114" s="23" t="s">
        <v>110</v>
      </c>
      <c r="B114" s="3">
        <v>43</v>
      </c>
      <c r="C114" s="3">
        <v>39</v>
      </c>
      <c r="D114" s="3" t="s">
        <v>7</v>
      </c>
      <c r="E114" s="10"/>
      <c r="F114" s="4">
        <f>SUM(G114:H114)</f>
        <v>0</v>
      </c>
      <c r="G114" s="10"/>
      <c r="H114" s="10"/>
      <c r="I114" s="4">
        <f t="shared" si="85"/>
        <v>0</v>
      </c>
    </row>
    <row r="115" spans="1:9" ht="15.75" x14ac:dyDescent="0.25">
      <c r="A115" s="23" t="s">
        <v>111</v>
      </c>
      <c r="B115" s="3">
        <v>43</v>
      </c>
      <c r="C115" s="3">
        <v>40</v>
      </c>
      <c r="D115" s="3" t="s">
        <v>7</v>
      </c>
      <c r="E115" s="11">
        <f t="shared" ref="E115" si="86">E116+E119+E122+E125</f>
        <v>0</v>
      </c>
      <c r="F115" s="11">
        <f>F116+F119+F122+F125</f>
        <v>0</v>
      </c>
      <c r="G115" s="11">
        <f t="shared" ref="G115:H115" si="87">G116+G119+G122+G125</f>
        <v>0</v>
      </c>
      <c r="H115" s="11">
        <f t="shared" si="87"/>
        <v>0</v>
      </c>
      <c r="I115" s="11">
        <f t="shared" ref="I115" si="88">I116+I119+I122+I125</f>
        <v>0</v>
      </c>
    </row>
    <row r="116" spans="1:9" ht="15.75" x14ac:dyDescent="0.25">
      <c r="A116" s="23" t="s">
        <v>108</v>
      </c>
      <c r="B116" s="3">
        <v>43</v>
      </c>
      <c r="C116" s="3">
        <v>41</v>
      </c>
      <c r="D116" s="3" t="s">
        <v>7</v>
      </c>
      <c r="E116" s="11">
        <f t="shared" ref="E116" si="89">E117+E118</f>
        <v>0</v>
      </c>
      <c r="F116" s="11">
        <f>F117+F118</f>
        <v>0</v>
      </c>
      <c r="G116" s="11">
        <f t="shared" ref="G116:H116" si="90">G117+G118</f>
        <v>0</v>
      </c>
      <c r="H116" s="11">
        <f t="shared" si="90"/>
        <v>0</v>
      </c>
      <c r="I116" s="11">
        <f t="shared" ref="I116" si="91">I117+I118</f>
        <v>0</v>
      </c>
    </row>
    <row r="117" spans="1:9" ht="15.75" x14ac:dyDescent="0.25">
      <c r="A117" s="26" t="s">
        <v>75</v>
      </c>
      <c r="B117" s="3">
        <v>43</v>
      </c>
      <c r="C117" s="3">
        <v>41</v>
      </c>
      <c r="D117" s="3">
        <v>100</v>
      </c>
      <c r="E117" s="10"/>
      <c r="F117" s="4">
        <f>SUM(G117:H117)</f>
        <v>0</v>
      </c>
      <c r="G117" s="10"/>
      <c r="H117" s="10"/>
      <c r="I117" s="4">
        <f t="shared" ref="I117:I118" si="92">+E117+F117</f>
        <v>0</v>
      </c>
    </row>
    <row r="118" spans="1:9" ht="15.75" x14ac:dyDescent="0.25">
      <c r="A118" s="23" t="s">
        <v>76</v>
      </c>
      <c r="B118" s="3">
        <v>43</v>
      </c>
      <c r="C118" s="3">
        <v>41</v>
      </c>
      <c r="D118" s="3">
        <v>200</v>
      </c>
      <c r="E118" s="10"/>
      <c r="F118" s="4">
        <f>SUM(G118:H118)</f>
        <v>0</v>
      </c>
      <c r="G118" s="10"/>
      <c r="H118" s="10"/>
      <c r="I118" s="4">
        <f t="shared" si="92"/>
        <v>0</v>
      </c>
    </row>
    <row r="119" spans="1:9" ht="15.75" x14ac:dyDescent="0.25">
      <c r="A119" s="23" t="s">
        <v>77</v>
      </c>
      <c r="B119" s="3">
        <v>43</v>
      </c>
      <c r="C119" s="3">
        <v>42</v>
      </c>
      <c r="D119" s="3" t="s">
        <v>7</v>
      </c>
      <c r="E119" s="11">
        <f t="shared" ref="E119" si="93">E120+E121</f>
        <v>0</v>
      </c>
      <c r="F119" s="11">
        <f>F120+F121</f>
        <v>0</v>
      </c>
      <c r="G119" s="11">
        <f t="shared" ref="G119:H119" si="94">G120+G121</f>
        <v>0</v>
      </c>
      <c r="H119" s="11">
        <f t="shared" si="94"/>
        <v>0</v>
      </c>
      <c r="I119" s="11">
        <f t="shared" ref="I119" si="95">I120+I121</f>
        <v>0</v>
      </c>
    </row>
    <row r="120" spans="1:9" ht="15.75" x14ac:dyDescent="0.25">
      <c r="A120" s="23" t="s">
        <v>78</v>
      </c>
      <c r="B120" s="3">
        <v>43</v>
      </c>
      <c r="C120" s="3">
        <v>42</v>
      </c>
      <c r="D120" s="3">
        <v>100</v>
      </c>
      <c r="E120" s="10"/>
      <c r="F120" s="4">
        <f>SUM(G120:H120)</f>
        <v>0</v>
      </c>
      <c r="G120" s="10"/>
      <c r="H120" s="10"/>
      <c r="I120" s="4">
        <f t="shared" ref="I120:I121" si="96">+E120+F120</f>
        <v>0</v>
      </c>
    </row>
    <row r="121" spans="1:9" ht="15.75" x14ac:dyDescent="0.25">
      <c r="A121" s="23" t="s">
        <v>79</v>
      </c>
      <c r="B121" s="3">
        <v>43</v>
      </c>
      <c r="C121" s="3">
        <v>42</v>
      </c>
      <c r="D121" s="3">
        <v>900</v>
      </c>
      <c r="E121" s="10"/>
      <c r="F121" s="4">
        <f>SUM(G121:H121)</f>
        <v>0</v>
      </c>
      <c r="G121" s="10"/>
      <c r="H121" s="10"/>
      <c r="I121" s="4">
        <f t="shared" si="96"/>
        <v>0</v>
      </c>
    </row>
    <row r="122" spans="1:9" ht="15.75" x14ac:dyDescent="0.25">
      <c r="A122" s="23" t="s">
        <v>109</v>
      </c>
      <c r="B122" s="3">
        <v>43</v>
      </c>
      <c r="C122" s="3">
        <v>43</v>
      </c>
      <c r="D122" s="3" t="s">
        <v>7</v>
      </c>
      <c r="E122" s="8">
        <f t="shared" ref="E122" si="97">E123+E124</f>
        <v>0</v>
      </c>
      <c r="F122" s="8">
        <f>F123+F124</f>
        <v>0</v>
      </c>
      <c r="G122" s="8">
        <f t="shared" ref="G122:H122" si="98">G123+G124</f>
        <v>0</v>
      </c>
      <c r="H122" s="8">
        <f t="shared" si="98"/>
        <v>0</v>
      </c>
      <c r="I122" s="8">
        <f t="shared" ref="I122" si="99">I123+I124</f>
        <v>0</v>
      </c>
    </row>
    <row r="123" spans="1:9" ht="15.75" x14ac:dyDescent="0.25">
      <c r="A123" s="23" t="s">
        <v>80</v>
      </c>
      <c r="B123" s="3">
        <v>43</v>
      </c>
      <c r="C123" s="3">
        <v>43</v>
      </c>
      <c r="D123" s="3">
        <v>100</v>
      </c>
      <c r="E123" s="10"/>
      <c r="F123" s="4">
        <f>SUM(G123:H123)</f>
        <v>0</v>
      </c>
      <c r="G123" s="10"/>
      <c r="H123" s="10"/>
      <c r="I123" s="4">
        <f t="shared" ref="I123:I125" si="100">+E123+F123</f>
        <v>0</v>
      </c>
    </row>
    <row r="124" spans="1:9" ht="15.75" x14ac:dyDescent="0.25">
      <c r="A124" s="23" t="s">
        <v>44</v>
      </c>
      <c r="B124" s="3">
        <v>43</v>
      </c>
      <c r="C124" s="3">
        <v>43</v>
      </c>
      <c r="D124" s="3">
        <v>900</v>
      </c>
      <c r="E124" s="10"/>
      <c r="F124" s="4">
        <f>SUM(G124:H124)</f>
        <v>0</v>
      </c>
      <c r="G124" s="10"/>
      <c r="H124" s="10"/>
      <c r="I124" s="4">
        <f t="shared" si="100"/>
        <v>0</v>
      </c>
    </row>
    <row r="125" spans="1:9" ht="31.5" x14ac:dyDescent="0.25">
      <c r="A125" s="23" t="s">
        <v>112</v>
      </c>
      <c r="B125" s="3">
        <v>43</v>
      </c>
      <c r="C125" s="3">
        <v>49</v>
      </c>
      <c r="D125" s="3" t="s">
        <v>7</v>
      </c>
      <c r="E125" s="10"/>
      <c r="F125" s="4">
        <f>SUM(G125:H125)</f>
        <v>0</v>
      </c>
      <c r="G125" s="10"/>
      <c r="H125" s="10"/>
      <c r="I125" s="4">
        <f t="shared" si="100"/>
        <v>0</v>
      </c>
    </row>
    <row r="126" spans="1:9" ht="15.75" x14ac:dyDescent="0.25">
      <c r="A126" s="23" t="s">
        <v>42</v>
      </c>
      <c r="B126" s="3">
        <v>43</v>
      </c>
      <c r="C126" s="3">
        <v>50</v>
      </c>
      <c r="D126" s="3" t="s">
        <v>7</v>
      </c>
      <c r="E126" s="11">
        <f t="shared" ref="E126" si="101">E127+E128+E131+E132+E139</f>
        <v>0</v>
      </c>
      <c r="F126" s="11">
        <f>F127+F128+F131+F132+F139</f>
        <v>80114.554999999993</v>
      </c>
      <c r="G126" s="11">
        <f t="shared" ref="G126:H126" si="102">G127+G128+G131+G132+G139</f>
        <v>80114.554999999993</v>
      </c>
      <c r="H126" s="11">
        <f t="shared" si="102"/>
        <v>0</v>
      </c>
      <c r="I126" s="11">
        <f t="shared" ref="I126" si="103">I127+I128+I131+I132+I139</f>
        <v>80114.554999999993</v>
      </c>
    </row>
    <row r="127" spans="1:9" ht="15.75" x14ac:dyDescent="0.25">
      <c r="A127" s="23" t="s">
        <v>73</v>
      </c>
      <c r="B127" s="3">
        <v>43</v>
      </c>
      <c r="C127" s="3">
        <v>51</v>
      </c>
      <c r="D127" s="3" t="s">
        <v>7</v>
      </c>
      <c r="E127" s="10"/>
      <c r="F127" s="4">
        <f>SUM(G127:H127)</f>
        <v>0</v>
      </c>
      <c r="G127" s="10"/>
      <c r="H127" s="10"/>
      <c r="I127" s="4">
        <f>+E127+F127</f>
        <v>0</v>
      </c>
    </row>
    <row r="128" spans="1:9" ht="15.75" x14ac:dyDescent="0.25">
      <c r="A128" s="23" t="s">
        <v>108</v>
      </c>
      <c r="B128" s="3">
        <v>43</v>
      </c>
      <c r="C128" s="3">
        <v>52</v>
      </c>
      <c r="D128" s="3" t="s">
        <v>7</v>
      </c>
      <c r="E128" s="11">
        <f t="shared" ref="E128" si="104">E129+E130</f>
        <v>0</v>
      </c>
      <c r="F128" s="11">
        <f>F129+F130</f>
        <v>0</v>
      </c>
      <c r="G128" s="11">
        <f t="shared" ref="G128:H128" si="105">G129+G130</f>
        <v>0</v>
      </c>
      <c r="H128" s="11">
        <f t="shared" si="105"/>
        <v>0</v>
      </c>
      <c r="I128" s="11">
        <f t="shared" ref="I128" si="106">I129+I130</f>
        <v>0</v>
      </c>
    </row>
    <row r="129" spans="1:9" ht="15.75" x14ac:dyDescent="0.25">
      <c r="A129" s="24" t="s">
        <v>75</v>
      </c>
      <c r="B129" s="3">
        <v>43</v>
      </c>
      <c r="C129" s="3">
        <v>52</v>
      </c>
      <c r="D129" s="3">
        <v>100</v>
      </c>
      <c r="E129" s="10"/>
      <c r="F129" s="4">
        <f>SUM(G129:H129)</f>
        <v>0</v>
      </c>
      <c r="G129" s="10"/>
      <c r="H129" s="10"/>
      <c r="I129" s="4">
        <f t="shared" ref="I129:I131" si="107">+E129+F129</f>
        <v>0</v>
      </c>
    </row>
    <row r="130" spans="1:9" ht="15.75" x14ac:dyDescent="0.25">
      <c r="A130" s="23" t="s">
        <v>76</v>
      </c>
      <c r="B130" s="3">
        <v>43</v>
      </c>
      <c r="C130" s="3">
        <v>52</v>
      </c>
      <c r="D130" s="3">
        <v>200</v>
      </c>
      <c r="E130" s="10"/>
      <c r="F130" s="4">
        <f>SUM(G130:H130)</f>
        <v>0</v>
      </c>
      <c r="G130" s="10"/>
      <c r="H130" s="10"/>
      <c r="I130" s="4">
        <f t="shared" si="107"/>
        <v>0</v>
      </c>
    </row>
    <row r="131" spans="1:9" ht="15.75" x14ac:dyDescent="0.25">
      <c r="A131" s="23" t="s">
        <v>77</v>
      </c>
      <c r="B131" s="3">
        <v>43</v>
      </c>
      <c r="C131" s="3">
        <v>53</v>
      </c>
      <c r="D131" s="3" t="s">
        <v>7</v>
      </c>
      <c r="E131" s="10"/>
      <c r="F131" s="4">
        <f>SUM(G131:H131)</f>
        <v>0</v>
      </c>
      <c r="G131" s="10"/>
      <c r="H131" s="10"/>
      <c r="I131" s="4">
        <f t="shared" si="107"/>
        <v>0</v>
      </c>
    </row>
    <row r="132" spans="1:9" ht="15.75" x14ac:dyDescent="0.25">
      <c r="A132" s="23" t="s">
        <v>43</v>
      </c>
      <c r="B132" s="3">
        <v>43</v>
      </c>
      <c r="C132" s="3">
        <v>54</v>
      </c>
      <c r="D132" s="3" t="s">
        <v>7</v>
      </c>
      <c r="E132" s="11">
        <f t="shared" ref="E132" si="108">E133+E134</f>
        <v>0</v>
      </c>
      <c r="F132" s="11">
        <f>F133+F134</f>
        <v>80114.554999999993</v>
      </c>
      <c r="G132" s="11">
        <f t="shared" ref="G132:H132" si="109">G133+G134</f>
        <v>80114.554999999993</v>
      </c>
      <c r="H132" s="11">
        <f t="shared" si="109"/>
        <v>0</v>
      </c>
      <c r="I132" s="11">
        <f t="shared" ref="I132" si="110">I133+I134</f>
        <v>80114.554999999993</v>
      </c>
    </row>
    <row r="133" spans="1:9" ht="15.75" x14ac:dyDescent="0.25">
      <c r="A133" s="23" t="s">
        <v>80</v>
      </c>
      <c r="B133" s="3">
        <v>43</v>
      </c>
      <c r="C133" s="3">
        <v>54</v>
      </c>
      <c r="D133" s="3">
        <v>100</v>
      </c>
      <c r="E133" s="6"/>
      <c r="F133" s="4">
        <f>SUM(G133:H133)</f>
        <v>0</v>
      </c>
      <c r="G133" s="6"/>
      <c r="H133" s="6"/>
      <c r="I133" s="4">
        <f>+E133+F133</f>
        <v>0</v>
      </c>
    </row>
    <row r="134" spans="1:9" ht="15.75" x14ac:dyDescent="0.25">
      <c r="A134" s="23" t="s">
        <v>44</v>
      </c>
      <c r="B134" s="3">
        <v>43</v>
      </c>
      <c r="C134" s="3">
        <v>54</v>
      </c>
      <c r="D134" s="3">
        <v>900</v>
      </c>
      <c r="E134" s="11">
        <f t="shared" ref="E134" si="111">E135+E136+E137+E138</f>
        <v>0</v>
      </c>
      <c r="F134" s="11">
        <f>F135+F136+F137+F138</f>
        <v>80114.554999999993</v>
      </c>
      <c r="G134" s="11">
        <f t="shared" ref="G134:H134" si="112">G135+G136+G137+G138</f>
        <v>80114.554999999993</v>
      </c>
      <c r="H134" s="11">
        <f t="shared" si="112"/>
        <v>0</v>
      </c>
      <c r="I134" s="11">
        <f t="shared" ref="I134" si="113">I135+I136+I137+I138</f>
        <v>80114.554999999993</v>
      </c>
    </row>
    <row r="135" spans="1:9" ht="15.75" x14ac:dyDescent="0.25">
      <c r="A135" s="23" t="s">
        <v>82</v>
      </c>
      <c r="B135" s="3">
        <v>43</v>
      </c>
      <c r="C135" s="3">
        <v>54</v>
      </c>
      <c r="D135" s="3">
        <v>910</v>
      </c>
      <c r="E135" s="10"/>
      <c r="F135" s="4">
        <f>SUM(G135:H135)</f>
        <v>0</v>
      </c>
      <c r="G135" s="10"/>
      <c r="H135" s="10"/>
      <c r="I135" s="4">
        <f t="shared" ref="I135:I138" si="114">+E135+F135</f>
        <v>0</v>
      </c>
    </row>
    <row r="136" spans="1:9" ht="31.5" x14ac:dyDescent="0.25">
      <c r="A136" s="23" t="s">
        <v>113</v>
      </c>
      <c r="B136" s="3">
        <v>43</v>
      </c>
      <c r="C136" s="3">
        <v>54</v>
      </c>
      <c r="D136" s="3">
        <v>920</v>
      </c>
      <c r="E136" s="10"/>
      <c r="F136" s="4">
        <f>SUM(G136:H136)</f>
        <v>70214.554999999993</v>
      </c>
      <c r="G136" s="10">
        <v>70214.554999999993</v>
      </c>
      <c r="H136" s="10"/>
      <c r="I136" s="4">
        <f t="shared" si="114"/>
        <v>70214.554999999993</v>
      </c>
    </row>
    <row r="137" spans="1:9" ht="15.75" x14ac:dyDescent="0.25">
      <c r="A137" s="23" t="s">
        <v>176</v>
      </c>
      <c r="B137" s="3">
        <v>43</v>
      </c>
      <c r="C137" s="3">
        <v>54</v>
      </c>
      <c r="D137" s="3" t="s">
        <v>175</v>
      </c>
      <c r="E137" s="6"/>
      <c r="F137" s="4">
        <f>SUM(G137:H137)</f>
        <v>0</v>
      </c>
      <c r="G137" s="6"/>
      <c r="H137" s="6"/>
      <c r="I137" s="4">
        <f t="shared" si="114"/>
        <v>0</v>
      </c>
    </row>
    <row r="138" spans="1:9" ht="15.75" x14ac:dyDescent="0.25">
      <c r="A138" s="23" t="s">
        <v>45</v>
      </c>
      <c r="B138" s="3">
        <v>43</v>
      </c>
      <c r="C138" s="3">
        <v>54</v>
      </c>
      <c r="D138" s="3">
        <v>990</v>
      </c>
      <c r="E138" s="10"/>
      <c r="F138" s="4">
        <f>SUM(G138:H138)</f>
        <v>9900</v>
      </c>
      <c r="G138" s="4">
        <v>9900</v>
      </c>
      <c r="H138" s="10"/>
      <c r="I138" s="4">
        <f t="shared" si="114"/>
        <v>9900</v>
      </c>
    </row>
    <row r="139" spans="1:9" ht="15.75" x14ac:dyDescent="0.25">
      <c r="A139" s="27" t="s">
        <v>114</v>
      </c>
      <c r="B139" s="3">
        <v>43</v>
      </c>
      <c r="C139" s="3">
        <v>55</v>
      </c>
      <c r="D139" s="3" t="s">
        <v>7</v>
      </c>
      <c r="E139" s="11">
        <f t="shared" ref="E139" si="115">E140+E141+E142</f>
        <v>0</v>
      </c>
      <c r="F139" s="11">
        <f>F140+F141+F142</f>
        <v>0</v>
      </c>
      <c r="G139" s="11">
        <f t="shared" ref="G139:H139" si="116">G140+G141+G142</f>
        <v>0</v>
      </c>
      <c r="H139" s="11">
        <f t="shared" si="116"/>
        <v>0</v>
      </c>
      <c r="I139" s="11">
        <f t="shared" ref="I139" si="117">I140+I141+I142</f>
        <v>0</v>
      </c>
    </row>
    <row r="140" spans="1:9" ht="15.75" x14ac:dyDescent="0.25">
      <c r="A140" s="23" t="s">
        <v>115</v>
      </c>
      <c r="B140" s="3">
        <v>43</v>
      </c>
      <c r="C140" s="3">
        <v>55</v>
      </c>
      <c r="D140" s="3">
        <v>100</v>
      </c>
      <c r="E140" s="10"/>
      <c r="F140" s="4">
        <f>SUM(G140:H140)</f>
        <v>0</v>
      </c>
      <c r="G140" s="10"/>
      <c r="H140" s="10"/>
      <c r="I140" s="4">
        <f t="shared" ref="I140:I142" si="118">+E140+F140</f>
        <v>0</v>
      </c>
    </row>
    <row r="141" spans="1:9" ht="15.75" x14ac:dyDescent="0.25">
      <c r="A141" s="23" t="s">
        <v>116</v>
      </c>
      <c r="B141" s="3">
        <v>43</v>
      </c>
      <c r="C141" s="3">
        <v>55</v>
      </c>
      <c r="D141" s="3">
        <v>200</v>
      </c>
      <c r="E141" s="10"/>
      <c r="F141" s="4">
        <f>SUM(G141:H141)</f>
        <v>0</v>
      </c>
      <c r="G141" s="10"/>
      <c r="H141" s="10"/>
      <c r="I141" s="4">
        <f t="shared" si="118"/>
        <v>0</v>
      </c>
    </row>
    <row r="142" spans="1:9" ht="15.75" x14ac:dyDescent="0.25">
      <c r="A142" s="23" t="s">
        <v>117</v>
      </c>
      <c r="B142" s="3">
        <v>43</v>
      </c>
      <c r="C142" s="3">
        <v>55</v>
      </c>
      <c r="D142" s="3">
        <v>300</v>
      </c>
      <c r="E142" s="10"/>
      <c r="F142" s="4">
        <f>SUM(G142:H142)</f>
        <v>0</v>
      </c>
      <c r="G142" s="10"/>
      <c r="H142" s="10"/>
      <c r="I142" s="4">
        <f t="shared" si="118"/>
        <v>0</v>
      </c>
    </row>
    <row r="143" spans="1:9" ht="15.75" x14ac:dyDescent="0.25">
      <c r="A143" s="23" t="s">
        <v>118</v>
      </c>
      <c r="B143" s="3">
        <v>43</v>
      </c>
      <c r="C143" s="3">
        <v>90</v>
      </c>
      <c r="D143" s="3" t="s">
        <v>7</v>
      </c>
      <c r="E143" s="11">
        <f t="shared" ref="E143" si="119">E144+E145+E146</f>
        <v>0</v>
      </c>
      <c r="F143" s="11">
        <f>F144+F145+F146</f>
        <v>0</v>
      </c>
      <c r="G143" s="11">
        <f t="shared" ref="G143:H143" si="120">G144+G145+G146</f>
        <v>0</v>
      </c>
      <c r="H143" s="11">
        <f t="shared" si="120"/>
        <v>0</v>
      </c>
      <c r="I143" s="11">
        <f t="shared" ref="I143" si="121">I144+I145+I146</f>
        <v>0</v>
      </c>
    </row>
    <row r="144" spans="1:9" ht="15.75" x14ac:dyDescent="0.25">
      <c r="A144" s="23" t="s">
        <v>119</v>
      </c>
      <c r="B144" s="3">
        <v>43</v>
      </c>
      <c r="C144" s="3">
        <v>90</v>
      </c>
      <c r="D144" s="3">
        <v>100</v>
      </c>
      <c r="E144" s="10"/>
      <c r="F144" s="4">
        <f>SUM(G144:H144)</f>
        <v>0</v>
      </c>
      <c r="G144" s="10"/>
      <c r="H144" s="10"/>
      <c r="I144" s="4">
        <f t="shared" ref="I144:I146" si="122">+E144+F144</f>
        <v>0</v>
      </c>
    </row>
    <row r="145" spans="1:9" ht="15.75" x14ac:dyDescent="0.25">
      <c r="A145" s="23" t="s">
        <v>120</v>
      </c>
      <c r="B145" s="3">
        <v>43</v>
      </c>
      <c r="C145" s="3">
        <v>90</v>
      </c>
      <c r="D145" s="3">
        <v>200</v>
      </c>
      <c r="E145" s="10"/>
      <c r="F145" s="4">
        <f>SUM(G145:H145)</f>
        <v>0</v>
      </c>
      <c r="G145" s="10"/>
      <c r="H145" s="10"/>
      <c r="I145" s="4">
        <f t="shared" si="122"/>
        <v>0</v>
      </c>
    </row>
    <row r="146" spans="1:9" ht="15.75" x14ac:dyDescent="0.25">
      <c r="A146" s="23" t="s">
        <v>121</v>
      </c>
      <c r="B146" s="3">
        <v>43</v>
      </c>
      <c r="C146" s="3">
        <v>90</v>
      </c>
      <c r="D146" s="3">
        <v>300</v>
      </c>
      <c r="E146" s="10"/>
      <c r="F146" s="4">
        <f>SUM(G146:H146)</f>
        <v>0</v>
      </c>
      <c r="G146" s="10"/>
      <c r="H146" s="10"/>
      <c r="I146" s="4">
        <f t="shared" si="122"/>
        <v>0</v>
      </c>
    </row>
    <row r="147" spans="1:9" ht="15.75" x14ac:dyDescent="0.25">
      <c r="A147" s="28" t="s">
        <v>46</v>
      </c>
      <c r="B147" s="1">
        <v>47</v>
      </c>
      <c r="C147" s="1" t="s">
        <v>27</v>
      </c>
      <c r="D147" s="1" t="s">
        <v>7</v>
      </c>
      <c r="E147" s="11">
        <f t="shared" ref="E147" si="123">E148+E151+E166</f>
        <v>19459.722000000002</v>
      </c>
      <c r="F147" s="11">
        <f>F148+F151+F166</f>
        <v>0</v>
      </c>
      <c r="G147" s="11">
        <f t="shared" ref="G147:H147" si="124">G148+G151+G166</f>
        <v>0</v>
      </c>
      <c r="H147" s="11">
        <f t="shared" si="124"/>
        <v>0</v>
      </c>
      <c r="I147" s="11">
        <f t="shared" ref="I147" si="125">I148+I151+I166</f>
        <v>19459.722000000002</v>
      </c>
    </row>
    <row r="148" spans="1:9" ht="15.75" x14ac:dyDescent="0.25">
      <c r="A148" s="23" t="s">
        <v>122</v>
      </c>
      <c r="B148" s="3">
        <v>47</v>
      </c>
      <c r="C148" s="3">
        <v>10</v>
      </c>
      <c r="D148" s="3" t="s">
        <v>7</v>
      </c>
      <c r="E148" s="11">
        <f t="shared" ref="E148" si="126">E149+E150</f>
        <v>0</v>
      </c>
      <c r="F148" s="11">
        <f>F149+F150</f>
        <v>0</v>
      </c>
      <c r="G148" s="11">
        <f t="shared" ref="G148:H148" si="127">G149+G150</f>
        <v>0</v>
      </c>
      <c r="H148" s="11">
        <f t="shared" si="127"/>
        <v>0</v>
      </c>
      <c r="I148" s="11">
        <f t="shared" ref="I148" si="128">I149+I150</f>
        <v>0</v>
      </c>
    </row>
    <row r="149" spans="1:9" ht="15.75" x14ac:dyDescent="0.25">
      <c r="A149" s="23" t="s">
        <v>123</v>
      </c>
      <c r="B149" s="3">
        <v>47</v>
      </c>
      <c r="C149" s="3">
        <v>11</v>
      </c>
      <c r="D149" s="3" t="s">
        <v>7</v>
      </c>
      <c r="E149" s="10"/>
      <c r="F149" s="4">
        <f>SUM(G149:H149)</f>
        <v>0</v>
      </c>
      <c r="G149" s="10"/>
      <c r="H149" s="10"/>
      <c r="I149" s="4">
        <f t="shared" ref="I149:I150" si="129">+E149+F149</f>
        <v>0</v>
      </c>
    </row>
    <row r="150" spans="1:9" ht="15.75" x14ac:dyDescent="0.25">
      <c r="A150" s="23" t="s">
        <v>124</v>
      </c>
      <c r="B150" s="3">
        <v>47</v>
      </c>
      <c r="C150" s="3">
        <v>12</v>
      </c>
      <c r="D150" s="3" t="s">
        <v>7</v>
      </c>
      <c r="E150" s="10"/>
      <c r="F150" s="4">
        <f>SUM(G150:H150)</f>
        <v>0</v>
      </c>
      <c r="G150" s="10"/>
      <c r="H150" s="10"/>
      <c r="I150" s="4">
        <f t="shared" si="129"/>
        <v>0</v>
      </c>
    </row>
    <row r="151" spans="1:9" ht="15.75" x14ac:dyDescent="0.25">
      <c r="A151" s="23" t="s">
        <v>47</v>
      </c>
      <c r="B151" s="3">
        <v>47</v>
      </c>
      <c r="C151" s="3">
        <v>20</v>
      </c>
      <c r="D151" s="3" t="s">
        <v>7</v>
      </c>
      <c r="E151" s="11">
        <f t="shared" ref="E151" si="130">E152+E156</f>
        <v>0</v>
      </c>
      <c r="F151" s="11">
        <f>F152+F156</f>
        <v>0</v>
      </c>
      <c r="G151" s="11">
        <f t="shared" ref="G151:H151" si="131">G152+G156</f>
        <v>0</v>
      </c>
      <c r="H151" s="11">
        <f t="shared" si="131"/>
        <v>0</v>
      </c>
      <c r="I151" s="11">
        <f t="shared" ref="I151" si="132">I152+I156</f>
        <v>0</v>
      </c>
    </row>
    <row r="152" spans="1:9" ht="15.75" x14ac:dyDescent="0.25">
      <c r="A152" s="23" t="s">
        <v>48</v>
      </c>
      <c r="B152" s="3">
        <v>47</v>
      </c>
      <c r="C152" s="3">
        <v>21</v>
      </c>
      <c r="D152" s="3" t="s">
        <v>7</v>
      </c>
      <c r="E152" s="11">
        <f t="shared" ref="E152" si="133">E153+E154+E155</f>
        <v>0</v>
      </c>
      <c r="F152" s="11">
        <f>F153+F154+F155</f>
        <v>0</v>
      </c>
      <c r="G152" s="11">
        <f t="shared" ref="G152:H152" si="134">G153+G154+G155</f>
        <v>0</v>
      </c>
      <c r="H152" s="11">
        <f t="shared" si="134"/>
        <v>0</v>
      </c>
      <c r="I152" s="11">
        <f t="shared" ref="I152" si="135">I153+I154+I155</f>
        <v>0</v>
      </c>
    </row>
    <row r="153" spans="1:9" ht="15.75" x14ac:dyDescent="0.25">
      <c r="A153" s="23" t="s">
        <v>49</v>
      </c>
      <c r="B153" s="3">
        <v>47</v>
      </c>
      <c r="C153" s="3">
        <v>21</v>
      </c>
      <c r="D153" s="3" t="s">
        <v>50</v>
      </c>
      <c r="E153" s="10"/>
      <c r="F153" s="4">
        <f>SUM(G153:H153)</f>
        <v>0</v>
      </c>
      <c r="G153" s="10"/>
      <c r="H153" s="10"/>
      <c r="I153" s="4">
        <f t="shared" ref="I153:I155" si="136">+E153+F153</f>
        <v>0</v>
      </c>
    </row>
    <row r="154" spans="1:9" ht="15.75" x14ac:dyDescent="0.25">
      <c r="A154" s="23" t="s">
        <v>125</v>
      </c>
      <c r="B154" s="3">
        <v>47</v>
      </c>
      <c r="C154" s="3">
        <v>21</v>
      </c>
      <c r="D154" s="3">
        <v>600</v>
      </c>
      <c r="E154" s="10"/>
      <c r="F154" s="4">
        <f>SUM(G154:H154)</f>
        <v>0</v>
      </c>
      <c r="G154" s="10"/>
      <c r="H154" s="10"/>
      <c r="I154" s="4">
        <f t="shared" si="136"/>
        <v>0</v>
      </c>
    </row>
    <row r="155" spans="1:9" ht="15.75" x14ac:dyDescent="0.25">
      <c r="A155" s="23" t="s">
        <v>126</v>
      </c>
      <c r="B155" s="3">
        <v>47</v>
      </c>
      <c r="C155" s="3">
        <v>21</v>
      </c>
      <c r="D155" s="3">
        <v>900</v>
      </c>
      <c r="E155" s="10"/>
      <c r="F155" s="4">
        <f>SUM(G155:H155)</f>
        <v>0</v>
      </c>
      <c r="G155" s="10"/>
      <c r="H155" s="10"/>
      <c r="I155" s="4">
        <f t="shared" si="136"/>
        <v>0</v>
      </c>
    </row>
    <row r="156" spans="1:9" ht="15.75" x14ac:dyDescent="0.25">
      <c r="A156" s="23" t="s">
        <v>127</v>
      </c>
      <c r="B156" s="3">
        <v>47</v>
      </c>
      <c r="C156" s="3">
        <v>22</v>
      </c>
      <c r="D156" s="3" t="s">
        <v>7</v>
      </c>
      <c r="E156" s="11">
        <f t="shared" ref="E156" si="137">E157+E158+E159+E160+E161+E162+E163+E164+E165</f>
        <v>0</v>
      </c>
      <c r="F156" s="11">
        <f>F157+F158+F159+F160+F161+F162+F163+F164+F165</f>
        <v>0</v>
      </c>
      <c r="G156" s="11">
        <f t="shared" ref="G156:H156" si="138">G157+G158+G159+G160+G161+G162+G163+G164+G165</f>
        <v>0</v>
      </c>
      <c r="H156" s="11">
        <f t="shared" si="138"/>
        <v>0</v>
      </c>
      <c r="I156" s="11">
        <f t="shared" ref="I156" si="139">I157+I158+I159+I160+I161+I162+I163+I164+I165</f>
        <v>0</v>
      </c>
    </row>
    <row r="157" spans="1:9" ht="31.5" x14ac:dyDescent="0.25">
      <c r="A157" s="23" t="s">
        <v>128</v>
      </c>
      <c r="B157" s="3">
        <v>47</v>
      </c>
      <c r="C157" s="3">
        <v>22</v>
      </c>
      <c r="D157" s="3">
        <v>100</v>
      </c>
      <c r="E157" s="10"/>
      <c r="F157" s="4">
        <f t="shared" ref="F157:F165" si="140">SUM(G157:H157)</f>
        <v>0</v>
      </c>
      <c r="G157" s="10"/>
      <c r="H157" s="10"/>
      <c r="I157" s="4">
        <f t="shared" ref="I157:I165" si="141">+E157+F157</f>
        <v>0</v>
      </c>
    </row>
    <row r="158" spans="1:9" ht="15.75" x14ac:dyDescent="0.25">
      <c r="A158" s="23" t="s">
        <v>129</v>
      </c>
      <c r="B158" s="3">
        <v>47</v>
      </c>
      <c r="C158" s="3">
        <v>22</v>
      </c>
      <c r="D158" s="3">
        <v>200</v>
      </c>
      <c r="E158" s="10"/>
      <c r="F158" s="4">
        <f t="shared" si="140"/>
        <v>0</v>
      </c>
      <c r="G158" s="10"/>
      <c r="H158" s="10"/>
      <c r="I158" s="4">
        <f t="shared" si="141"/>
        <v>0</v>
      </c>
    </row>
    <row r="159" spans="1:9" ht="15.75" x14ac:dyDescent="0.25">
      <c r="A159" s="23" t="s">
        <v>130</v>
      </c>
      <c r="B159" s="3">
        <v>47</v>
      </c>
      <c r="C159" s="3">
        <v>22</v>
      </c>
      <c r="D159" s="3">
        <v>300</v>
      </c>
      <c r="E159" s="10"/>
      <c r="F159" s="4">
        <f t="shared" si="140"/>
        <v>0</v>
      </c>
      <c r="G159" s="10"/>
      <c r="H159" s="10"/>
      <c r="I159" s="4">
        <f t="shared" si="141"/>
        <v>0</v>
      </c>
    </row>
    <row r="160" spans="1:9" ht="15.75" x14ac:dyDescent="0.25">
      <c r="A160" s="23" t="s">
        <v>131</v>
      </c>
      <c r="B160" s="3">
        <v>47</v>
      </c>
      <c r="C160" s="3">
        <v>22</v>
      </c>
      <c r="D160" s="3">
        <v>400</v>
      </c>
      <c r="E160" s="10"/>
      <c r="F160" s="4">
        <f t="shared" si="140"/>
        <v>0</v>
      </c>
      <c r="G160" s="10"/>
      <c r="H160" s="10"/>
      <c r="I160" s="4">
        <f t="shared" si="141"/>
        <v>0</v>
      </c>
    </row>
    <row r="161" spans="1:9" ht="15.75" x14ac:dyDescent="0.25">
      <c r="A161" s="23" t="s">
        <v>132</v>
      </c>
      <c r="B161" s="3">
        <v>47</v>
      </c>
      <c r="C161" s="3">
        <v>22</v>
      </c>
      <c r="D161" s="3">
        <v>500</v>
      </c>
      <c r="E161" s="10"/>
      <c r="F161" s="4">
        <f t="shared" si="140"/>
        <v>0</v>
      </c>
      <c r="G161" s="10"/>
      <c r="H161" s="10"/>
      <c r="I161" s="4">
        <f t="shared" si="141"/>
        <v>0</v>
      </c>
    </row>
    <row r="162" spans="1:9" ht="15.75" x14ac:dyDescent="0.25">
      <c r="A162" s="23" t="s">
        <v>133</v>
      </c>
      <c r="B162" s="3">
        <v>47</v>
      </c>
      <c r="C162" s="3">
        <v>22</v>
      </c>
      <c r="D162" s="3">
        <v>600</v>
      </c>
      <c r="E162" s="10"/>
      <c r="F162" s="4">
        <f t="shared" si="140"/>
        <v>0</v>
      </c>
      <c r="G162" s="10"/>
      <c r="H162" s="10"/>
      <c r="I162" s="4">
        <f t="shared" si="141"/>
        <v>0</v>
      </c>
    </row>
    <row r="163" spans="1:9" ht="31.5" x14ac:dyDescent="0.25">
      <c r="A163" s="23" t="s">
        <v>134</v>
      </c>
      <c r="B163" s="3">
        <v>47</v>
      </c>
      <c r="C163" s="3">
        <v>22</v>
      </c>
      <c r="D163" s="3">
        <v>700</v>
      </c>
      <c r="E163" s="10"/>
      <c r="F163" s="4">
        <f t="shared" si="140"/>
        <v>0</v>
      </c>
      <c r="G163" s="10"/>
      <c r="H163" s="10"/>
      <c r="I163" s="4">
        <f t="shared" si="141"/>
        <v>0</v>
      </c>
    </row>
    <row r="164" spans="1:9" ht="31.5" x14ac:dyDescent="0.25">
      <c r="A164" s="23" t="s">
        <v>135</v>
      </c>
      <c r="B164" s="3">
        <v>47</v>
      </c>
      <c r="C164" s="3">
        <v>22</v>
      </c>
      <c r="D164" s="3">
        <v>800</v>
      </c>
      <c r="E164" s="10"/>
      <c r="F164" s="4">
        <f t="shared" si="140"/>
        <v>0</v>
      </c>
      <c r="G164" s="10"/>
      <c r="H164" s="10"/>
      <c r="I164" s="4">
        <f t="shared" si="141"/>
        <v>0</v>
      </c>
    </row>
    <row r="165" spans="1:9" ht="15.75" x14ac:dyDescent="0.25">
      <c r="A165" s="23" t="s">
        <v>136</v>
      </c>
      <c r="B165" s="3">
        <v>47</v>
      </c>
      <c r="C165" s="3">
        <v>22</v>
      </c>
      <c r="D165" s="3">
        <v>900</v>
      </c>
      <c r="E165" s="10"/>
      <c r="F165" s="4">
        <f t="shared" si="140"/>
        <v>0</v>
      </c>
      <c r="G165" s="10"/>
      <c r="H165" s="10"/>
      <c r="I165" s="4">
        <f t="shared" si="141"/>
        <v>0</v>
      </c>
    </row>
    <row r="166" spans="1:9" ht="15.75" x14ac:dyDescent="0.25">
      <c r="A166" s="23" t="s">
        <v>137</v>
      </c>
      <c r="B166" s="3">
        <v>47</v>
      </c>
      <c r="C166" s="3">
        <v>30</v>
      </c>
      <c r="D166" s="3" t="s">
        <v>7</v>
      </c>
      <c r="E166" s="11">
        <f t="shared" ref="E166" si="142">E167+E168</f>
        <v>19459.722000000002</v>
      </c>
      <c r="F166" s="11">
        <f>F167+F168</f>
        <v>0</v>
      </c>
      <c r="G166" s="11">
        <f t="shared" ref="G166:H166" si="143">G167+G168</f>
        <v>0</v>
      </c>
      <c r="H166" s="11">
        <f t="shared" si="143"/>
        <v>0</v>
      </c>
      <c r="I166" s="11">
        <f t="shared" ref="I166" si="144">I167+I168</f>
        <v>19459.722000000002</v>
      </c>
    </row>
    <row r="167" spans="1:9" ht="15.75" x14ac:dyDescent="0.25">
      <c r="A167" s="23" t="s">
        <v>138</v>
      </c>
      <c r="B167" s="3">
        <v>47</v>
      </c>
      <c r="C167" s="3">
        <v>31</v>
      </c>
      <c r="D167" s="3" t="s">
        <v>7</v>
      </c>
      <c r="E167" s="10">
        <v>19459.722000000002</v>
      </c>
      <c r="F167" s="4">
        <f>SUM(G167:H167)</f>
        <v>0</v>
      </c>
      <c r="G167" s="4"/>
      <c r="H167" s="10"/>
      <c r="I167" s="4">
        <f t="shared" ref="I167:I168" si="145">+E167+F167</f>
        <v>19459.722000000002</v>
      </c>
    </row>
    <row r="168" spans="1:9" ht="15.75" x14ac:dyDescent="0.25">
      <c r="A168" s="23" t="s">
        <v>139</v>
      </c>
      <c r="B168" s="3">
        <v>47</v>
      </c>
      <c r="C168" s="3">
        <v>32</v>
      </c>
      <c r="D168" s="3" t="s">
        <v>7</v>
      </c>
      <c r="E168" s="10"/>
      <c r="F168" s="4">
        <f>SUM(G168:H168)</f>
        <v>0</v>
      </c>
      <c r="G168" s="10"/>
      <c r="H168" s="10"/>
      <c r="I168" s="4">
        <f t="shared" si="145"/>
        <v>0</v>
      </c>
    </row>
    <row r="169" spans="1:9" ht="15.75" x14ac:dyDescent="0.25">
      <c r="A169" s="28" t="s">
        <v>51</v>
      </c>
      <c r="B169" s="1">
        <v>48</v>
      </c>
      <c r="C169" s="1" t="s">
        <v>27</v>
      </c>
      <c r="D169" s="1" t="s">
        <v>7</v>
      </c>
      <c r="E169" s="11">
        <f t="shared" ref="E169" si="146">E170+E171</f>
        <v>21664.88682</v>
      </c>
      <c r="F169" s="11">
        <f>F170+F171</f>
        <v>12257936.14395</v>
      </c>
      <c r="G169" s="11">
        <f t="shared" ref="G169:H169" si="147">G170+G171</f>
        <v>12011093.56945</v>
      </c>
      <c r="H169" s="11">
        <f t="shared" si="147"/>
        <v>246842.57449999999</v>
      </c>
      <c r="I169" s="11">
        <f t="shared" ref="I169" si="148">I170+I171</f>
        <v>12279601.03077</v>
      </c>
    </row>
    <row r="170" spans="1:9" ht="15.75" x14ac:dyDescent="0.25">
      <c r="A170" s="23" t="s">
        <v>140</v>
      </c>
      <c r="B170" s="3">
        <v>48</v>
      </c>
      <c r="C170" s="3">
        <v>10</v>
      </c>
      <c r="D170" s="3" t="s">
        <v>7</v>
      </c>
      <c r="E170" s="10"/>
      <c r="F170" s="4">
        <f>SUM(G170:H170)</f>
        <v>0</v>
      </c>
      <c r="G170" s="10"/>
      <c r="H170" s="10"/>
      <c r="I170" s="4">
        <f>+E170+F170</f>
        <v>0</v>
      </c>
    </row>
    <row r="171" spans="1:9" ht="15.75" x14ac:dyDescent="0.25">
      <c r="A171" s="23" t="s">
        <v>52</v>
      </c>
      <c r="B171" s="3">
        <v>48</v>
      </c>
      <c r="C171" s="3">
        <v>20</v>
      </c>
      <c r="D171" s="3" t="s">
        <v>7</v>
      </c>
      <c r="E171" s="11">
        <f t="shared" ref="E171" si="149">E172+E183</f>
        <v>21664.88682</v>
      </c>
      <c r="F171" s="11">
        <f>F172+F183</f>
        <v>12257936.14395</v>
      </c>
      <c r="G171" s="11">
        <f t="shared" ref="G171:H171" si="150">G172+G183</f>
        <v>12011093.56945</v>
      </c>
      <c r="H171" s="11">
        <f t="shared" si="150"/>
        <v>246842.57449999999</v>
      </c>
      <c r="I171" s="11">
        <f t="shared" ref="I171" si="151">I172+I183</f>
        <v>12279601.03077</v>
      </c>
    </row>
    <row r="172" spans="1:9" ht="15.75" x14ac:dyDescent="0.25">
      <c r="A172" s="23" t="s">
        <v>53</v>
      </c>
      <c r="B172" s="3">
        <v>48</v>
      </c>
      <c r="C172" s="3">
        <v>21</v>
      </c>
      <c r="D172" s="3" t="s">
        <v>7</v>
      </c>
      <c r="E172" s="11">
        <f t="shared" ref="E172" si="152">E173+E179+E180+E181+E182</f>
        <v>21664.88682</v>
      </c>
      <c r="F172" s="11">
        <f>F173+F179+F180+F181+F182</f>
        <v>12257936.14395</v>
      </c>
      <c r="G172" s="11">
        <f t="shared" ref="G172:H172" si="153">G173+G179+G180+G181+G182</f>
        <v>12011093.56945</v>
      </c>
      <c r="H172" s="11">
        <f t="shared" si="153"/>
        <v>246842.57449999999</v>
      </c>
      <c r="I172" s="11">
        <f t="shared" ref="I172" si="154">I173+I179+I180+I181+I182</f>
        <v>12279601.03077</v>
      </c>
    </row>
    <row r="173" spans="1:9" ht="15.75" x14ac:dyDescent="0.25">
      <c r="A173" s="23" t="s">
        <v>52</v>
      </c>
      <c r="B173" s="3">
        <v>48</v>
      </c>
      <c r="C173" s="3">
        <v>21</v>
      </c>
      <c r="D173" s="3">
        <v>100</v>
      </c>
      <c r="E173" s="11">
        <f t="shared" ref="E173" si="155">E174+E175+E176+E178</f>
        <v>0</v>
      </c>
      <c r="F173" s="11">
        <f>F174+F175+F176+F178+F177</f>
        <v>12257936.14395</v>
      </c>
      <c r="G173" s="11">
        <f>G174+G175+G176+G178+G177</f>
        <v>12011093.56945</v>
      </c>
      <c r="H173" s="11">
        <f>H174+H175+H176+H178+H177</f>
        <v>246842.57449999999</v>
      </c>
      <c r="I173" s="11">
        <f>I174+I175+I176+I178+I177</f>
        <v>12257936.14395</v>
      </c>
    </row>
    <row r="174" spans="1:9" ht="15.75" x14ac:dyDescent="0.25">
      <c r="A174" s="23" t="s">
        <v>141</v>
      </c>
      <c r="B174" s="3">
        <v>48</v>
      </c>
      <c r="C174" s="3">
        <v>21</v>
      </c>
      <c r="D174" s="3">
        <v>110</v>
      </c>
      <c r="E174" s="10"/>
      <c r="F174" s="4">
        <f t="shared" ref="F174:F183" si="156">SUM(G174:H174)</f>
        <v>0</v>
      </c>
      <c r="G174" s="10"/>
      <c r="H174" s="10"/>
      <c r="I174" s="4">
        <f t="shared" ref="I174:I183" si="157">+E174+F174</f>
        <v>0</v>
      </c>
    </row>
    <row r="175" spans="1:9" ht="15.75" x14ac:dyDescent="0.25">
      <c r="A175" s="23" t="s">
        <v>54</v>
      </c>
      <c r="B175" s="3">
        <v>48</v>
      </c>
      <c r="C175" s="3">
        <v>21</v>
      </c>
      <c r="D175" s="3">
        <v>120</v>
      </c>
      <c r="E175" s="10"/>
      <c r="F175" s="4">
        <f t="shared" si="156"/>
        <v>71344</v>
      </c>
      <c r="G175" s="10">
        <v>71344</v>
      </c>
      <c r="H175" s="10"/>
      <c r="I175" s="4">
        <f t="shared" si="157"/>
        <v>71344</v>
      </c>
    </row>
    <row r="176" spans="1:9" ht="15.75" x14ac:dyDescent="0.25">
      <c r="A176" s="23" t="s">
        <v>142</v>
      </c>
      <c r="B176" s="3">
        <v>48</v>
      </c>
      <c r="C176" s="3">
        <v>21</v>
      </c>
      <c r="D176" s="3" t="s">
        <v>143</v>
      </c>
      <c r="E176" s="10"/>
      <c r="F176" s="4">
        <f t="shared" si="156"/>
        <v>0</v>
      </c>
      <c r="G176" s="10"/>
      <c r="H176" s="10"/>
      <c r="I176" s="4">
        <f t="shared" si="157"/>
        <v>0</v>
      </c>
    </row>
    <row r="177" spans="1:9" ht="15.75" x14ac:dyDescent="0.25">
      <c r="A177" s="23" t="s">
        <v>174</v>
      </c>
      <c r="B177" s="3">
        <v>48</v>
      </c>
      <c r="C177" s="3">
        <v>21</v>
      </c>
      <c r="D177" s="3" t="s">
        <v>173</v>
      </c>
      <c r="E177" s="10"/>
      <c r="F177" s="4">
        <f t="shared" si="156"/>
        <v>0</v>
      </c>
      <c r="G177" s="10"/>
      <c r="H177" s="10"/>
      <c r="I177" s="4">
        <f t="shared" si="157"/>
        <v>0</v>
      </c>
    </row>
    <row r="178" spans="1:9" ht="15.75" x14ac:dyDescent="0.25">
      <c r="A178" s="23" t="s">
        <v>144</v>
      </c>
      <c r="B178" s="3">
        <v>48</v>
      </c>
      <c r="C178" s="3">
        <v>21</v>
      </c>
      <c r="D178" s="3" t="s">
        <v>145</v>
      </c>
      <c r="E178" s="10"/>
      <c r="F178" s="4">
        <f t="shared" si="156"/>
        <v>12186592.14395</v>
      </c>
      <c r="G178" s="4">
        <v>11939749.56945</v>
      </c>
      <c r="H178" s="10">
        <v>246842.57449999999</v>
      </c>
      <c r="I178" s="4">
        <f t="shared" si="157"/>
        <v>12186592.14395</v>
      </c>
    </row>
    <row r="179" spans="1:9" ht="15.75" x14ac:dyDescent="0.25">
      <c r="A179" s="23" t="s">
        <v>146</v>
      </c>
      <c r="B179" s="3">
        <v>48</v>
      </c>
      <c r="C179" s="3">
        <v>21</v>
      </c>
      <c r="D179" s="3">
        <v>200</v>
      </c>
      <c r="E179" s="10"/>
      <c r="F179" s="4">
        <f t="shared" si="156"/>
        <v>0</v>
      </c>
      <c r="G179" s="10"/>
      <c r="H179" s="10"/>
      <c r="I179" s="4">
        <f t="shared" si="157"/>
        <v>0</v>
      </c>
    </row>
    <row r="180" spans="1:9" ht="15.75" x14ac:dyDescent="0.25">
      <c r="A180" s="23" t="s">
        <v>147</v>
      </c>
      <c r="B180" s="3">
        <v>48</v>
      </c>
      <c r="C180" s="3">
        <v>21</v>
      </c>
      <c r="D180" s="3">
        <v>300</v>
      </c>
      <c r="E180" s="10"/>
      <c r="F180" s="4">
        <f t="shared" si="156"/>
        <v>0</v>
      </c>
      <c r="G180" s="10"/>
      <c r="H180" s="10"/>
      <c r="I180" s="4">
        <f t="shared" si="157"/>
        <v>0</v>
      </c>
    </row>
    <row r="181" spans="1:9" ht="15.75" x14ac:dyDescent="0.25">
      <c r="A181" s="23" t="s">
        <v>148</v>
      </c>
      <c r="B181" s="3">
        <v>48</v>
      </c>
      <c r="C181" s="3">
        <v>21</v>
      </c>
      <c r="D181" s="3">
        <v>500</v>
      </c>
      <c r="E181" s="10">
        <v>21664.88682</v>
      </c>
      <c r="F181" s="4">
        <f t="shared" si="156"/>
        <v>0</v>
      </c>
      <c r="G181" s="10"/>
      <c r="H181" s="10"/>
      <c r="I181" s="4">
        <f t="shared" si="157"/>
        <v>21664.88682</v>
      </c>
    </row>
    <row r="182" spans="1:9" ht="31.5" x14ac:dyDescent="0.25">
      <c r="A182" s="23" t="s">
        <v>149</v>
      </c>
      <c r="B182" s="3">
        <v>48</v>
      </c>
      <c r="C182" s="3">
        <v>21</v>
      </c>
      <c r="D182" s="3">
        <v>600</v>
      </c>
      <c r="E182" s="10"/>
      <c r="F182" s="4">
        <f t="shared" si="156"/>
        <v>0</v>
      </c>
      <c r="G182" s="10"/>
      <c r="H182" s="10"/>
      <c r="I182" s="4">
        <f t="shared" si="157"/>
        <v>0</v>
      </c>
    </row>
    <row r="183" spans="1:9" ht="15.75" x14ac:dyDescent="0.25">
      <c r="A183" s="23" t="s">
        <v>150</v>
      </c>
      <c r="B183" s="3">
        <v>48</v>
      </c>
      <c r="C183" s="3">
        <v>22</v>
      </c>
      <c r="D183" s="3" t="s">
        <v>7</v>
      </c>
      <c r="E183" s="10"/>
      <c r="F183" s="4">
        <f t="shared" si="156"/>
        <v>0</v>
      </c>
      <c r="G183" s="10"/>
      <c r="H183" s="10"/>
      <c r="I183" s="4">
        <f t="shared" si="157"/>
        <v>0</v>
      </c>
    </row>
    <row r="185" spans="1:9" x14ac:dyDescent="0.25">
      <c r="G185" s="37"/>
    </row>
  </sheetData>
  <protectedRanges>
    <protectedRange password="CE28" sqref="F173:I173" name="Диапазон1_1_1_1_1"/>
    <protectedRange sqref="F48:H48 F54:H54 F34:H34 F51:H51 F40:H40 G52:H52 F46:H46 F36:H37 E37" name="Диапазон2_2_1_1_2_1"/>
  </protectedRanges>
  <mergeCells count="11">
    <mergeCell ref="I4:I6"/>
    <mergeCell ref="G5:H5"/>
    <mergeCell ref="F5:F6"/>
    <mergeCell ref="D4:D6"/>
    <mergeCell ref="A1:I1"/>
    <mergeCell ref="A2:I2"/>
    <mergeCell ref="A4:A6"/>
    <mergeCell ref="B4:B6"/>
    <mergeCell ref="C4:C6"/>
    <mergeCell ref="F4:H4"/>
    <mergeCell ref="E4:E6"/>
  </mergeCells>
  <pageMargins left="0.39370078740157483" right="0.39370078740157483" top="0.98425196850393704" bottom="0.39370078740157483" header="0.39370078740157483" footer="0.3937007874015748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1-кв</vt:lpstr>
      <vt:lpstr>'1-кв'!Заголовки_для_печати</vt:lpstr>
      <vt:lpstr>Бюджет!Заголовки_для_печати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Asilbek Abdiyev</cp:lastModifiedBy>
  <cp:lastPrinted>2024-08-01T05:12:26Z</cp:lastPrinted>
  <dcterms:created xsi:type="dcterms:W3CDTF">2023-06-21T09:38:23Z</dcterms:created>
  <dcterms:modified xsi:type="dcterms:W3CDTF">2026-04-13T05:49:38Z</dcterms:modified>
</cp:coreProperties>
</file>