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ilbek.Abdiyev\Desktop\Chet el xizmat safari\"/>
    </mc:Choice>
  </mc:AlternateContent>
  <xr:revisionPtr revIDLastSave="0" documentId="13_ncr:1_{AF4D63F1-2BC6-4EB3-88A6-084574681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" l="1"/>
  <c r="H59" i="1"/>
  <c r="H60" i="1"/>
  <c r="H61" i="1"/>
  <c r="I62" i="1"/>
  <c r="I63" i="1" s="1"/>
  <c r="J62" i="1"/>
  <c r="J63" i="1" s="1"/>
  <c r="K62" i="1"/>
  <c r="K63" i="1" s="1"/>
  <c r="L62" i="1"/>
  <c r="L63" i="1" s="1"/>
  <c r="H56" i="1"/>
  <c r="I56" i="1"/>
  <c r="J56" i="1"/>
  <c r="K56" i="1"/>
  <c r="L56" i="1"/>
  <c r="H44" i="1"/>
  <c r="H45" i="1"/>
  <c r="H46" i="1"/>
  <c r="H47" i="1"/>
  <c r="H48" i="1"/>
  <c r="H49" i="1"/>
  <c r="H50" i="1"/>
  <c r="H51" i="1"/>
  <c r="H52" i="1"/>
  <c r="H53" i="1"/>
  <c r="H54" i="1"/>
  <c r="H55" i="1"/>
  <c r="H43" i="1"/>
  <c r="I41" i="1"/>
  <c r="K41" i="1"/>
  <c r="L41" i="1"/>
  <c r="I29" i="1"/>
  <c r="J29" i="1"/>
  <c r="K29" i="1"/>
  <c r="L2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2" i="1"/>
  <c r="J40" i="1"/>
  <c r="H40" i="1" s="1"/>
  <c r="J39" i="1"/>
  <c r="H39" i="1" s="1"/>
  <c r="J38" i="1"/>
  <c r="H38" i="1" s="1"/>
  <c r="H37" i="1"/>
  <c r="H36" i="1"/>
  <c r="J35" i="1"/>
  <c r="H35" i="1" s="1"/>
  <c r="J34" i="1"/>
  <c r="H34" i="1" s="1"/>
  <c r="J33" i="1"/>
  <c r="H33" i="1" s="1"/>
  <c r="J32" i="1"/>
  <c r="H32" i="1" s="1"/>
  <c r="J31" i="1"/>
  <c r="H31" i="1" s="1"/>
  <c r="H62" i="1" l="1"/>
  <c r="H63" i="1" s="1"/>
  <c r="H41" i="1"/>
  <c r="H29" i="1"/>
  <c r="J41" i="1"/>
</calcChain>
</file>

<file path=xl/sharedStrings.xml><?xml version="1.0" encoding="utf-8"?>
<sst xmlns="http://schemas.openxmlformats.org/spreadsheetml/2006/main" count="244" uniqueCount="80">
  <si>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</si>
  <si>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6-ИЛОВА</t>
  </si>
  <si>
    <t>Мансабдор шахсларнинг хизмат сафарлари харажатлари тўғрисидаги
МАЪЛУМОТЛАР</t>
  </si>
  <si>
    <t>Т/р</t>
  </si>
  <si>
    <t>Хизмат сафарининг қисқача мақсади</t>
  </si>
  <si>
    <t>Хизмат сафари амалга оширилган ҳудуд</t>
  </si>
  <si>
    <t>Хизмат сафарининг давомийлик муддати (суткада)</t>
  </si>
  <si>
    <t>Хизмат сафарини амалга оширган ходимнинг фамилияси ва исми</t>
  </si>
  <si>
    <t>Молиялаштириш манбаси</t>
  </si>
  <si>
    <t>Жами харажат</t>
  </si>
  <si>
    <t>Шундан, харажат турлари (минг сўмда)</t>
  </si>
  <si>
    <t>Турар жой билан боғлиқ (меҳмонхона ёки турар жой ижараси) харажатлар</t>
  </si>
  <si>
    <t>Йўл харажатлари</t>
  </si>
  <si>
    <t>Кундалик харажатлар</t>
  </si>
  <si>
    <t>Бошқа харажатлари</t>
  </si>
  <si>
    <t>2025 йил, 1-чорак</t>
  </si>
  <si>
    <t>2025 йил 6 мартдаги Ф-18 сонли Фармойиш ижросини таъминлаш</t>
  </si>
  <si>
    <t>Наманган в.</t>
  </si>
  <si>
    <t>1 кун</t>
  </si>
  <si>
    <t>Фазилкаримов Отабек Рустамович</t>
  </si>
  <si>
    <t>Бюджетдан ташқари жамғарма маблағлари</t>
  </si>
  <si>
    <t>"Навоий КМК" АЖ ва "Навоиюран" ДК фаолиятидаги муаммоларни ўрганиш</t>
  </si>
  <si>
    <t>Навоий в.</t>
  </si>
  <si>
    <t>2 кун</t>
  </si>
  <si>
    <t>Мустафаев Хуршед Бахтиёрович</t>
  </si>
  <si>
    <t>Ижтимоий соҳа объектларида энергия самарадорлиги ва иситиш тизимларини ўрганиш</t>
  </si>
  <si>
    <t>Бухоро в.</t>
  </si>
  <si>
    <t>Абидхаджаев Умид Кутпитдинович</t>
  </si>
  <si>
    <t>Ҳудудларда иқтисодий комплекс томонидан амалга ошириладиган ишларни режалаштириш</t>
  </si>
  <si>
    <t>Жиззах в.</t>
  </si>
  <si>
    <t>Норқулов Илҳом Иброхимович</t>
  </si>
  <si>
    <t>3 кун</t>
  </si>
  <si>
    <t>Хоразм в.</t>
  </si>
  <si>
    <t>Наврўз умумхалқ байрами муносабати билан</t>
  </si>
  <si>
    <t>Қашқадарё в.</t>
  </si>
  <si>
    <t>Зарбдор тажрибаси асосида шакллантирилган биринчи босқичдаги лойиҳаларни ўрганиш</t>
  </si>
  <si>
    <t>Саноат салоҳиятини ошириш бўйича чора-тадбирларни ишлаб чиқиш</t>
  </si>
  <si>
    <t>Андижон в.</t>
  </si>
  <si>
    <t>"Яшил макон" умуммиллий лойиҳаси бўйича</t>
  </si>
  <si>
    <t>Садуллаев Самандар Асадович</t>
  </si>
  <si>
    <t>2024 13 декабрдаги ПҚ-438-сон Қарорида белгиланган вазифалар ижросини таъминлаш</t>
  </si>
  <si>
    <t>Сурхондарё в.</t>
  </si>
  <si>
    <t>Президент томонидан берилган топшириқлар ижросини таъминлаш</t>
  </si>
  <si>
    <t>Самарқанд в.</t>
  </si>
  <si>
    <t>Саноат корхоналарини ўрганиш</t>
  </si>
  <si>
    <t>Темир йўл соҳасини ўрганиш</t>
  </si>
  <si>
    <t>Самарқанд ва Бухоро в.</t>
  </si>
  <si>
    <t>Тадбиркорлар билан учрашув</t>
  </si>
  <si>
    <t>Фарғона в.</t>
  </si>
  <si>
    <t>Рахимова Гулнора Хашимовна</t>
  </si>
  <si>
    <t>Маълумотлар эълон қилинаётган давр бўйича жами:</t>
  </si>
  <si>
    <t>2025 йил, 2-чорак</t>
  </si>
  <si>
    <t>Аҳоли бандлигини таъминлаш</t>
  </si>
  <si>
    <t>Норқулов Илхом Ибрахимович</t>
  </si>
  <si>
    <t>Бюджет маблағлари</t>
  </si>
  <si>
    <t>Саноатни ривожлантириш</t>
  </si>
  <si>
    <t>Йиғилишда иштиров этиш</t>
  </si>
  <si>
    <t>Ҳудудларда ислоҳотлар натижадорлиги</t>
  </si>
  <si>
    <t>4 кун</t>
  </si>
  <si>
    <t>Қорақалпоғистон Республикаси</t>
  </si>
  <si>
    <t>Эл. энергия тизимини модернизация қилиш</t>
  </si>
  <si>
    <t>Умрзоқов Илҳомжон Ўринбой ўғли</t>
  </si>
  <si>
    <t>800 ўринли кўп тармоқли шифохона ташкил этиш</t>
  </si>
  <si>
    <t>Ҳисобот йилининг ўтган даври бўйича жами:</t>
  </si>
  <si>
    <t>2025 йил, 3-чорак</t>
  </si>
  <si>
    <t>Хайдаров Ахадбек Яхебекович</t>
  </si>
  <si>
    <t>Самарқанд вилоятида соғлиқни сақлаш тизимини ташкил этишнинг янги моделини жорий этиш юзасидан таҳлилларни амалга ошириш</t>
  </si>
  <si>
    <t>Хоразм вилоятида соғлиқни сақлаш тизимини ташкил этишнинг янги моделини жорий этиш юзасидан таҳлилларни амалга ошириш</t>
  </si>
  <si>
    <t xml:space="preserve">Ўзбекистон Республикаси Президенти Администрациясининг 2025 йил 3 мартдаги 03-395хдфу/3-сонли топшириғи ижросини таъминлаш </t>
  </si>
  <si>
    <t>Наманган вилоятида соғлиқни сақлаш тизимини ташкил этишнинг янги моделини жорий этиш юзасидан таҳлилларни амалга ошириш</t>
  </si>
  <si>
    <t xml:space="preserve">Ҳудудларда маҳаллий бюджет даромадларини ўрганиш ҳамда мониторинг олиб бориш </t>
  </si>
  <si>
    <t>2025 йил 20–23 май кунлари тадбиркорлар билан учрашиш ҳамда амалга оширилаётган ишларни жадаллаштириш</t>
  </si>
  <si>
    <t>Навоий вилоятида соғлиқни сақлаш тизимини ташкил этишнинг янги моделини жорий этиш юзасидан таҳлилларни амалга ошириш</t>
  </si>
  <si>
    <t>2025 йил, 4-чорак</t>
  </si>
  <si>
    <t>Фарғона в.; Наманган в.</t>
  </si>
  <si>
    <t>Самарқанд вилоятида олиб борилаётган ижтимоий-иқтисодий ривожлантириш доирасидаги ишлар билан танишиш ва жадаллаштириш</t>
  </si>
  <si>
    <t>5 кун</t>
  </si>
  <si>
    <t>Инфляцияни жиловлаш, куз-баҳор мавсуми учун озиқ-овқат захираларининг шакллантирилишини жадаллаштириш, импортёр тадбиркорлар билан учрашиб, муаммо ва хатарларни олдиндан аниқлаш ва уларга кўмаклашиш ҳамда таклифлар ишлаб чиқиш</t>
  </si>
  <si>
    <t xml:space="preserve">Сурхондарё вилоятида соғлиқни сақлаш тизимини ташкил этишнинг янги  моделини жорий этиш юзасидан таҳлилларни амалга ошириш </t>
  </si>
  <si>
    <t>Сурхондарё вилоятини ижтимоий-иқтисодий ривожлантириш, камбағалликни қисқартириш, бандликни таъминлаш, мавжуд муаммоларнинг ечими юзасидан таклифлар тайёрлаш ҳамда ишга солинмаган имкониятлар ва захираларни аниқлаш ва бу борада тегишли тадбирларни ишлаб чиқиш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</si>
</sst>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3" fontId="1" fillId="0" borderId="0" xfId="0" applyNumberFormat="1" applyFont="1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05"/>
  <sheetViews>
    <sheetView tabSelected="1" zoomScale="70" zoomScaleNormal="70" workbookViewId="0">
      <pane xSplit="12" ySplit="10" topLeftCell="M60" activePane="bottomRight" state="frozen"/>
      <selection pane="topRight" activeCell="M1" sqref="M1"/>
      <selection pane="bottomLeft" activeCell="A11" sqref="A11"/>
      <selection pane="bottomRight" activeCell="H77" sqref="H77"/>
    </sheetView>
  </sheetViews>
  <sheetFormatPr defaultRowHeight="15.75" x14ac:dyDescent="0.25"/>
  <cols>
    <col min="1" max="1" width="9.140625" style="1"/>
    <col min="2" max="2" width="4.42578125" style="2" customWidth="1"/>
    <col min="3" max="3" width="23.7109375" style="2" customWidth="1"/>
    <col min="4" max="5" width="19.42578125" style="2" customWidth="1"/>
    <col min="6" max="6" width="21.140625" style="2" customWidth="1"/>
    <col min="7" max="8" width="19.42578125" style="2" customWidth="1"/>
    <col min="9" max="12" width="26.42578125" style="1" customWidth="1"/>
    <col min="13" max="16384" width="9.140625" style="1"/>
  </cols>
  <sheetData>
    <row r="2" spans="2:12" x14ac:dyDescent="0.25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2" x14ac:dyDescent="0.25"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5" spans="2:12" x14ac:dyDescent="0.25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</row>
    <row r="7" spans="2:12" ht="16.5" thickBot="1" x14ac:dyDescent="0.3"/>
    <row r="8" spans="2:12" ht="16.5" thickBot="1" x14ac:dyDescent="0.3">
      <c r="B8" s="18" t="s">
        <v>3</v>
      </c>
      <c r="C8" s="20" t="s">
        <v>4</v>
      </c>
      <c r="D8" s="20" t="s">
        <v>5</v>
      </c>
      <c r="E8" s="20" t="s">
        <v>6</v>
      </c>
      <c r="F8" s="20" t="s">
        <v>7</v>
      </c>
      <c r="G8" s="20" t="s">
        <v>8</v>
      </c>
      <c r="H8" s="20" t="s">
        <v>9</v>
      </c>
      <c r="I8" s="22" t="s">
        <v>10</v>
      </c>
      <c r="J8" s="23"/>
      <c r="K8" s="23"/>
      <c r="L8" s="24"/>
    </row>
    <row r="9" spans="2:12" ht="63.75" thickBot="1" x14ac:dyDescent="0.3">
      <c r="B9" s="19"/>
      <c r="C9" s="21"/>
      <c r="D9" s="21"/>
      <c r="E9" s="21"/>
      <c r="F9" s="21"/>
      <c r="G9" s="21"/>
      <c r="H9" s="21"/>
      <c r="I9" s="4" t="s">
        <v>11</v>
      </c>
      <c r="J9" s="4" t="s">
        <v>12</v>
      </c>
      <c r="K9" s="4" t="s">
        <v>13</v>
      </c>
      <c r="L9" s="4" t="s">
        <v>14</v>
      </c>
    </row>
    <row r="10" spans="2:12" ht="16.5" thickBot="1" x14ac:dyDescent="0.3">
      <c r="B10" s="3">
        <v>1</v>
      </c>
      <c r="C10" s="5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5">
        <v>11</v>
      </c>
    </row>
    <row r="11" spans="2:12" ht="16.5" thickBot="1" x14ac:dyDescent="0.3">
      <c r="B11" s="14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ht="63.75" thickBot="1" x14ac:dyDescent="0.3">
      <c r="B12" s="6">
        <v>1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H12" s="8">
        <f>SUM(I12:L12)</f>
        <v>782.44399999999996</v>
      </c>
      <c r="I12" s="9">
        <v>0</v>
      </c>
      <c r="J12" s="9">
        <v>744.94399999999996</v>
      </c>
      <c r="K12" s="9">
        <v>37.5</v>
      </c>
      <c r="L12" s="9">
        <v>0</v>
      </c>
    </row>
    <row r="13" spans="2:12" ht="63.75" thickBot="1" x14ac:dyDescent="0.3">
      <c r="B13" s="6">
        <v>2</v>
      </c>
      <c r="C13" s="7" t="s">
        <v>21</v>
      </c>
      <c r="D13" s="7" t="s">
        <v>22</v>
      </c>
      <c r="E13" s="7" t="s">
        <v>23</v>
      </c>
      <c r="F13" s="7" t="s">
        <v>24</v>
      </c>
      <c r="G13" s="7" t="s">
        <v>20</v>
      </c>
      <c r="H13" s="8">
        <f t="shared" ref="H13:H28" si="0">SUM(I13:L13)</f>
        <v>2126.4</v>
      </c>
      <c r="I13" s="9">
        <v>1000</v>
      </c>
      <c r="J13" s="9">
        <v>1051.4000000000001</v>
      </c>
      <c r="K13" s="9">
        <v>75</v>
      </c>
      <c r="L13" s="9">
        <v>0</v>
      </c>
    </row>
    <row r="14" spans="2:12" ht="79.5" thickBot="1" x14ac:dyDescent="0.3">
      <c r="B14" s="6">
        <v>3</v>
      </c>
      <c r="C14" s="7" t="s">
        <v>25</v>
      </c>
      <c r="D14" s="7" t="s">
        <v>26</v>
      </c>
      <c r="E14" s="7" t="s">
        <v>23</v>
      </c>
      <c r="F14" s="7" t="s">
        <v>27</v>
      </c>
      <c r="G14" s="7" t="s">
        <v>20</v>
      </c>
      <c r="H14" s="8">
        <f t="shared" si="0"/>
        <v>3177.5889999999999</v>
      </c>
      <c r="I14" s="9">
        <v>1050</v>
      </c>
      <c r="J14" s="9">
        <v>2052.5889999999999</v>
      </c>
      <c r="K14" s="9">
        <v>75</v>
      </c>
      <c r="L14" s="9">
        <v>0</v>
      </c>
    </row>
    <row r="15" spans="2:12" ht="79.5" thickBot="1" x14ac:dyDescent="0.3">
      <c r="B15" s="6">
        <v>4</v>
      </c>
      <c r="C15" s="7" t="s">
        <v>28</v>
      </c>
      <c r="D15" s="7" t="s">
        <v>29</v>
      </c>
      <c r="E15" s="7" t="s">
        <v>18</v>
      </c>
      <c r="F15" s="7" t="s">
        <v>30</v>
      </c>
      <c r="G15" s="7" t="s">
        <v>20</v>
      </c>
      <c r="H15" s="8">
        <f t="shared" si="0"/>
        <v>719.41</v>
      </c>
      <c r="I15" s="9">
        <v>0</v>
      </c>
      <c r="J15" s="9">
        <v>681.91</v>
      </c>
      <c r="K15" s="9">
        <v>37.5</v>
      </c>
      <c r="L15" s="9">
        <v>0</v>
      </c>
    </row>
    <row r="16" spans="2:12" ht="79.5" thickBot="1" x14ac:dyDescent="0.3">
      <c r="B16" s="6">
        <v>5</v>
      </c>
      <c r="C16" s="7" t="s">
        <v>28</v>
      </c>
      <c r="D16" s="7" t="s">
        <v>29</v>
      </c>
      <c r="E16" s="7" t="s">
        <v>31</v>
      </c>
      <c r="F16" s="7" t="s">
        <v>30</v>
      </c>
      <c r="G16" s="7" t="s">
        <v>20</v>
      </c>
      <c r="H16" s="8">
        <f t="shared" si="0"/>
        <v>2022.5</v>
      </c>
      <c r="I16" s="9">
        <v>1200</v>
      </c>
      <c r="J16" s="9">
        <v>710</v>
      </c>
      <c r="K16" s="9">
        <v>112.5</v>
      </c>
      <c r="L16" s="9">
        <v>0</v>
      </c>
    </row>
    <row r="17" spans="2:12" ht="79.5" thickBot="1" x14ac:dyDescent="0.3">
      <c r="B17" s="6">
        <v>6</v>
      </c>
      <c r="C17" s="7" t="s">
        <v>28</v>
      </c>
      <c r="D17" s="7" t="s">
        <v>32</v>
      </c>
      <c r="E17" s="7" t="s">
        <v>18</v>
      </c>
      <c r="F17" s="7" t="s">
        <v>30</v>
      </c>
      <c r="G17" s="7" t="s">
        <v>20</v>
      </c>
      <c r="H17" s="8">
        <f t="shared" si="0"/>
        <v>3611.1990000000001</v>
      </c>
      <c r="I17" s="9">
        <v>0</v>
      </c>
      <c r="J17" s="9">
        <v>3573.6990000000001</v>
      </c>
      <c r="K17" s="9">
        <v>37.5</v>
      </c>
      <c r="L17" s="9">
        <v>0</v>
      </c>
    </row>
    <row r="18" spans="2:12" ht="79.5" thickBot="1" x14ac:dyDescent="0.3">
      <c r="B18" s="6">
        <v>7</v>
      </c>
      <c r="C18" s="7" t="s">
        <v>28</v>
      </c>
      <c r="D18" s="7" t="s">
        <v>32</v>
      </c>
      <c r="E18" s="7" t="s">
        <v>18</v>
      </c>
      <c r="F18" s="7" t="s">
        <v>30</v>
      </c>
      <c r="G18" s="7" t="s">
        <v>20</v>
      </c>
      <c r="H18" s="8">
        <f t="shared" si="0"/>
        <v>3453.1790000000001</v>
      </c>
      <c r="I18" s="9">
        <v>0</v>
      </c>
      <c r="J18" s="9">
        <v>3415.6790000000001</v>
      </c>
      <c r="K18" s="9">
        <v>37.5</v>
      </c>
      <c r="L18" s="9">
        <v>0</v>
      </c>
    </row>
    <row r="19" spans="2:12" ht="48" thickBot="1" x14ac:dyDescent="0.3">
      <c r="B19" s="6">
        <v>8</v>
      </c>
      <c r="C19" s="7" t="s">
        <v>33</v>
      </c>
      <c r="D19" s="7" t="s">
        <v>34</v>
      </c>
      <c r="E19" s="7" t="s">
        <v>23</v>
      </c>
      <c r="F19" s="7" t="s">
        <v>30</v>
      </c>
      <c r="G19" s="7" t="s">
        <v>20</v>
      </c>
      <c r="H19" s="8">
        <f t="shared" si="0"/>
        <v>2467.1779999999999</v>
      </c>
      <c r="I19" s="9">
        <v>800</v>
      </c>
      <c r="J19" s="9">
        <v>1592.1780000000001</v>
      </c>
      <c r="K19" s="9">
        <v>75</v>
      </c>
      <c r="L19" s="9">
        <v>0</v>
      </c>
    </row>
    <row r="20" spans="2:12" ht="79.5" thickBot="1" x14ac:dyDescent="0.3">
      <c r="B20" s="6">
        <v>9</v>
      </c>
      <c r="C20" s="7" t="s">
        <v>28</v>
      </c>
      <c r="D20" s="7" t="s">
        <v>34</v>
      </c>
      <c r="E20" s="7" t="s">
        <v>23</v>
      </c>
      <c r="F20" s="7" t="s">
        <v>30</v>
      </c>
      <c r="G20" s="7" t="s">
        <v>20</v>
      </c>
      <c r="H20" s="8">
        <f t="shared" si="0"/>
        <v>2422.3540000000003</v>
      </c>
      <c r="I20" s="9">
        <v>800</v>
      </c>
      <c r="J20" s="9">
        <v>1547.354</v>
      </c>
      <c r="K20" s="9">
        <v>75</v>
      </c>
      <c r="L20" s="9">
        <v>0</v>
      </c>
    </row>
    <row r="21" spans="2:12" ht="79.5" thickBot="1" x14ac:dyDescent="0.3">
      <c r="B21" s="6">
        <v>10</v>
      </c>
      <c r="C21" s="7" t="s">
        <v>35</v>
      </c>
      <c r="D21" s="7" t="s">
        <v>26</v>
      </c>
      <c r="E21" s="7" t="s">
        <v>18</v>
      </c>
      <c r="F21" s="7" t="s">
        <v>19</v>
      </c>
      <c r="G21" s="7" t="s">
        <v>20</v>
      </c>
      <c r="H21" s="8">
        <f t="shared" si="0"/>
        <v>2697.672</v>
      </c>
      <c r="I21" s="9">
        <v>0</v>
      </c>
      <c r="J21" s="9">
        <v>2660.172</v>
      </c>
      <c r="K21" s="9">
        <v>37.5</v>
      </c>
      <c r="L21" s="9">
        <v>0</v>
      </c>
    </row>
    <row r="22" spans="2:12" ht="63.75" thickBot="1" x14ac:dyDescent="0.3">
      <c r="B22" s="6">
        <v>11</v>
      </c>
      <c r="C22" s="7" t="s">
        <v>36</v>
      </c>
      <c r="D22" s="7" t="s">
        <v>37</v>
      </c>
      <c r="E22" s="7" t="s">
        <v>23</v>
      </c>
      <c r="F22" s="7" t="s">
        <v>24</v>
      </c>
      <c r="G22" s="7" t="s">
        <v>20</v>
      </c>
      <c r="H22" s="8">
        <f t="shared" si="0"/>
        <v>1312.5810000000001</v>
      </c>
      <c r="I22" s="9">
        <v>900</v>
      </c>
      <c r="J22" s="9">
        <v>337.58100000000002</v>
      </c>
      <c r="K22" s="9">
        <v>75</v>
      </c>
      <c r="L22" s="9">
        <v>0</v>
      </c>
    </row>
    <row r="23" spans="2:12" ht="48" thickBot="1" x14ac:dyDescent="0.3">
      <c r="B23" s="6">
        <v>12</v>
      </c>
      <c r="C23" s="7" t="s">
        <v>38</v>
      </c>
      <c r="D23" s="7" t="s">
        <v>26</v>
      </c>
      <c r="E23" s="7" t="s">
        <v>18</v>
      </c>
      <c r="F23" s="7" t="s">
        <v>39</v>
      </c>
      <c r="G23" s="7" t="s">
        <v>20</v>
      </c>
      <c r="H23" s="8">
        <f t="shared" si="0"/>
        <v>2111.0050000000001</v>
      </c>
      <c r="I23" s="9">
        <v>0</v>
      </c>
      <c r="J23" s="9">
        <v>2073.5050000000001</v>
      </c>
      <c r="K23" s="9">
        <v>37.5</v>
      </c>
      <c r="L23" s="9">
        <v>0</v>
      </c>
    </row>
    <row r="24" spans="2:12" ht="79.5" thickBot="1" x14ac:dyDescent="0.3">
      <c r="B24" s="6">
        <v>13</v>
      </c>
      <c r="C24" s="7" t="s">
        <v>40</v>
      </c>
      <c r="D24" s="7" t="s">
        <v>41</v>
      </c>
      <c r="E24" s="7" t="s">
        <v>23</v>
      </c>
      <c r="F24" s="7" t="s">
        <v>39</v>
      </c>
      <c r="G24" s="7" t="s">
        <v>20</v>
      </c>
      <c r="H24" s="8">
        <f t="shared" si="0"/>
        <v>3613.0610000000001</v>
      </c>
      <c r="I24" s="9">
        <v>860</v>
      </c>
      <c r="J24" s="9">
        <v>2678.0610000000001</v>
      </c>
      <c r="K24" s="9">
        <v>75</v>
      </c>
      <c r="L24" s="9">
        <v>0</v>
      </c>
    </row>
    <row r="25" spans="2:12" ht="63.75" thickBot="1" x14ac:dyDescent="0.3">
      <c r="B25" s="6">
        <v>14</v>
      </c>
      <c r="C25" s="7" t="s">
        <v>42</v>
      </c>
      <c r="D25" s="7" t="s">
        <v>43</v>
      </c>
      <c r="E25" s="7" t="s">
        <v>31</v>
      </c>
      <c r="F25" s="7" t="s">
        <v>19</v>
      </c>
      <c r="G25" s="7" t="s">
        <v>20</v>
      </c>
      <c r="H25" s="8">
        <f t="shared" si="0"/>
        <v>2167.5</v>
      </c>
      <c r="I25" s="9">
        <v>1450</v>
      </c>
      <c r="J25" s="9">
        <v>605</v>
      </c>
      <c r="K25" s="9">
        <v>112.5</v>
      </c>
      <c r="L25" s="9">
        <v>0</v>
      </c>
    </row>
    <row r="26" spans="2:12" ht="48" thickBot="1" x14ac:dyDescent="0.3">
      <c r="B26" s="6">
        <v>15</v>
      </c>
      <c r="C26" s="7" t="s">
        <v>44</v>
      </c>
      <c r="D26" s="7" t="s">
        <v>29</v>
      </c>
      <c r="E26" s="7" t="s">
        <v>18</v>
      </c>
      <c r="F26" s="7" t="s">
        <v>24</v>
      </c>
      <c r="G26" s="7" t="s">
        <v>20</v>
      </c>
      <c r="H26" s="8">
        <f t="shared" si="0"/>
        <v>819.5</v>
      </c>
      <c r="I26" s="9">
        <v>0</v>
      </c>
      <c r="J26" s="9">
        <v>782</v>
      </c>
      <c r="K26" s="9">
        <v>37.5</v>
      </c>
      <c r="L26" s="9">
        <v>0</v>
      </c>
    </row>
    <row r="27" spans="2:12" ht="48" thickBot="1" x14ac:dyDescent="0.3">
      <c r="B27" s="6">
        <v>16</v>
      </c>
      <c r="C27" s="7" t="s">
        <v>45</v>
      </c>
      <c r="D27" s="7" t="s">
        <v>46</v>
      </c>
      <c r="E27" s="7" t="s">
        <v>23</v>
      </c>
      <c r="F27" s="7" t="s">
        <v>24</v>
      </c>
      <c r="G27" s="7" t="s">
        <v>20</v>
      </c>
      <c r="H27" s="8">
        <f t="shared" si="0"/>
        <v>2110.06</v>
      </c>
      <c r="I27" s="9">
        <v>520</v>
      </c>
      <c r="J27" s="9">
        <v>1515.06</v>
      </c>
      <c r="K27" s="9">
        <v>75</v>
      </c>
      <c r="L27" s="9">
        <v>0</v>
      </c>
    </row>
    <row r="28" spans="2:12" ht="48" thickBot="1" x14ac:dyDescent="0.3">
      <c r="B28" s="6">
        <v>17</v>
      </c>
      <c r="C28" s="7" t="s">
        <v>47</v>
      </c>
      <c r="D28" s="7" t="s">
        <v>48</v>
      </c>
      <c r="E28" s="7" t="s">
        <v>23</v>
      </c>
      <c r="F28" s="7" t="s">
        <v>49</v>
      </c>
      <c r="G28" s="7" t="s">
        <v>20</v>
      </c>
      <c r="H28" s="8">
        <f t="shared" si="0"/>
        <v>2989.8959999999997</v>
      </c>
      <c r="I28" s="9">
        <v>980</v>
      </c>
      <c r="J28" s="9">
        <v>1934.896</v>
      </c>
      <c r="K28" s="9">
        <v>75</v>
      </c>
      <c r="L28" s="9">
        <v>0</v>
      </c>
    </row>
    <row r="29" spans="2:12" ht="16.5" thickBot="1" x14ac:dyDescent="0.3">
      <c r="B29" s="11" t="s">
        <v>50</v>
      </c>
      <c r="C29" s="12"/>
      <c r="D29" s="12"/>
      <c r="E29" s="12"/>
      <c r="F29" s="12"/>
      <c r="G29" s="13"/>
      <c r="H29" s="8">
        <f>SUM(H12:H28)</f>
        <v>38603.527999999998</v>
      </c>
      <c r="I29" s="9">
        <f t="shared" ref="I29:L29" si="1">SUM(I12:I28)</f>
        <v>9560</v>
      </c>
      <c r="J29" s="9">
        <f t="shared" si="1"/>
        <v>27956.028000000002</v>
      </c>
      <c r="K29" s="9">
        <f t="shared" si="1"/>
        <v>1087.5</v>
      </c>
      <c r="L29" s="9">
        <f t="shared" si="1"/>
        <v>0</v>
      </c>
    </row>
    <row r="30" spans="2:12" ht="16.5" thickBot="1" x14ac:dyDescent="0.3">
      <c r="B30" s="14" t="s">
        <v>51</v>
      </c>
      <c r="C30" s="15"/>
      <c r="D30" s="15"/>
      <c r="E30" s="15"/>
      <c r="F30" s="15"/>
      <c r="G30" s="15"/>
      <c r="H30" s="15"/>
      <c r="I30" s="15"/>
      <c r="J30" s="15"/>
      <c r="K30" s="15"/>
      <c r="L30" s="16"/>
    </row>
    <row r="31" spans="2:12" ht="32.25" thickBot="1" x14ac:dyDescent="0.3">
      <c r="B31" s="6">
        <v>18</v>
      </c>
      <c r="C31" s="7" t="s">
        <v>52</v>
      </c>
      <c r="D31" s="7" t="s">
        <v>32</v>
      </c>
      <c r="E31" s="7" t="s">
        <v>23</v>
      </c>
      <c r="F31" s="7" t="s">
        <v>53</v>
      </c>
      <c r="G31" s="7" t="s">
        <v>54</v>
      </c>
      <c r="H31" s="8">
        <f>SUM(I31:L31)</f>
        <v>3741.6120000000001</v>
      </c>
      <c r="I31" s="9">
        <v>650</v>
      </c>
      <c r="J31" s="9">
        <f>1952.718+1063.894</f>
        <v>3016.6120000000001</v>
      </c>
      <c r="K31" s="9">
        <v>75</v>
      </c>
      <c r="L31" s="9"/>
    </row>
    <row r="32" spans="2:12" ht="32.25" thickBot="1" x14ac:dyDescent="0.3">
      <c r="B32" s="6">
        <v>19</v>
      </c>
      <c r="C32" s="7" t="s">
        <v>52</v>
      </c>
      <c r="D32" s="7" t="s">
        <v>26</v>
      </c>
      <c r="E32" s="7" t="s">
        <v>23</v>
      </c>
      <c r="F32" s="7" t="s">
        <v>53</v>
      </c>
      <c r="G32" s="7" t="s">
        <v>54</v>
      </c>
      <c r="H32" s="8">
        <f>SUM(I32:L32)</f>
        <v>3271.444</v>
      </c>
      <c r="I32" s="9">
        <v>1100</v>
      </c>
      <c r="J32" s="9">
        <f>1222.295+836.649</f>
        <v>2058.944</v>
      </c>
      <c r="K32" s="9">
        <v>112.5</v>
      </c>
      <c r="L32" s="9"/>
    </row>
    <row r="33" spans="2:12" ht="32.25" thickBot="1" x14ac:dyDescent="0.3">
      <c r="B33" s="6">
        <v>20</v>
      </c>
      <c r="C33" s="7" t="s">
        <v>55</v>
      </c>
      <c r="D33" s="7" t="s">
        <v>32</v>
      </c>
      <c r="E33" s="7" t="s">
        <v>18</v>
      </c>
      <c r="F33" s="7" t="s">
        <v>53</v>
      </c>
      <c r="G33" s="7" t="s">
        <v>54</v>
      </c>
      <c r="H33" s="8">
        <f t="shared" ref="H33:H39" si="2">SUM(I33:L33)</f>
        <v>3559.8329999999996</v>
      </c>
      <c r="I33" s="9">
        <v>600</v>
      </c>
      <c r="J33" s="9">
        <f>1371.54+1550.793</f>
        <v>2922.3329999999996</v>
      </c>
      <c r="K33" s="9">
        <v>37.5</v>
      </c>
      <c r="L33" s="9"/>
    </row>
    <row r="34" spans="2:12" ht="48" thickBot="1" x14ac:dyDescent="0.3">
      <c r="B34" s="6">
        <v>21</v>
      </c>
      <c r="C34" s="7" t="s">
        <v>55</v>
      </c>
      <c r="D34" s="7" t="s">
        <v>34</v>
      </c>
      <c r="E34" s="7" t="s">
        <v>18</v>
      </c>
      <c r="F34" s="7" t="s">
        <v>24</v>
      </c>
      <c r="G34" s="7" t="s">
        <v>20</v>
      </c>
      <c r="H34" s="8">
        <f t="shared" si="2"/>
        <v>1785.329</v>
      </c>
      <c r="I34" s="9">
        <v>0</v>
      </c>
      <c r="J34" s="9">
        <f>1189.829+558</f>
        <v>1747.829</v>
      </c>
      <c r="K34" s="9">
        <v>37.5</v>
      </c>
      <c r="L34" s="9"/>
    </row>
    <row r="35" spans="2:12" ht="32.25" thickBot="1" x14ac:dyDescent="0.3">
      <c r="B35" s="6">
        <v>22</v>
      </c>
      <c r="C35" s="7" t="s">
        <v>56</v>
      </c>
      <c r="D35" s="7" t="s">
        <v>34</v>
      </c>
      <c r="E35" s="7" t="s">
        <v>18</v>
      </c>
      <c r="F35" s="7" t="s">
        <v>27</v>
      </c>
      <c r="G35" s="7" t="s">
        <v>54</v>
      </c>
      <c r="H35" s="8">
        <f t="shared" si="2"/>
        <v>1153.5</v>
      </c>
      <c r="I35" s="9">
        <v>0</v>
      </c>
      <c r="J35" s="9">
        <f>558*2</f>
        <v>1116</v>
      </c>
      <c r="K35" s="9">
        <v>37.5</v>
      </c>
      <c r="L35" s="9"/>
    </row>
    <row r="36" spans="2:12" ht="48" thickBot="1" x14ac:dyDescent="0.3">
      <c r="B36" s="6">
        <v>23</v>
      </c>
      <c r="C36" s="7" t="s">
        <v>57</v>
      </c>
      <c r="D36" s="7" t="s">
        <v>29</v>
      </c>
      <c r="E36" s="7" t="s">
        <v>58</v>
      </c>
      <c r="F36" s="7" t="s">
        <v>27</v>
      </c>
      <c r="G36" s="7" t="s">
        <v>20</v>
      </c>
      <c r="H36" s="8">
        <f>SUM(I36:L36)</f>
        <v>1000</v>
      </c>
      <c r="I36" s="9">
        <v>850</v>
      </c>
      <c r="J36" s="9"/>
      <c r="K36" s="9">
        <v>150</v>
      </c>
      <c r="L36" s="9"/>
    </row>
    <row r="37" spans="2:12" ht="48" thickBot="1" x14ac:dyDescent="0.3">
      <c r="B37" s="6">
        <v>24</v>
      </c>
      <c r="C37" s="7" t="s">
        <v>47</v>
      </c>
      <c r="D37" s="7" t="s">
        <v>59</v>
      </c>
      <c r="E37" s="7" t="s">
        <v>23</v>
      </c>
      <c r="F37" s="7" t="s">
        <v>27</v>
      </c>
      <c r="G37" s="7" t="s">
        <v>20</v>
      </c>
      <c r="H37" s="8">
        <f t="shared" si="2"/>
        <v>2670.5749999999998</v>
      </c>
      <c r="I37" s="9">
        <v>600</v>
      </c>
      <c r="J37" s="9">
        <v>1995.575</v>
      </c>
      <c r="K37" s="9">
        <v>75</v>
      </c>
      <c r="L37" s="9"/>
    </row>
    <row r="38" spans="2:12" ht="48" thickBot="1" x14ac:dyDescent="0.3">
      <c r="B38" s="6">
        <v>25</v>
      </c>
      <c r="C38" s="7" t="s">
        <v>47</v>
      </c>
      <c r="D38" s="7" t="s">
        <v>26</v>
      </c>
      <c r="E38" s="7" t="s">
        <v>23</v>
      </c>
      <c r="F38" s="7" t="s">
        <v>49</v>
      </c>
      <c r="G38" s="7" t="s">
        <v>20</v>
      </c>
      <c r="H38" s="8">
        <f t="shared" si="2"/>
        <v>1947</v>
      </c>
      <c r="I38" s="9">
        <v>550</v>
      </c>
      <c r="J38" s="9">
        <f>661*2</f>
        <v>1322</v>
      </c>
      <c r="K38" s="9">
        <v>75</v>
      </c>
      <c r="L38" s="9"/>
    </row>
    <row r="39" spans="2:12" ht="48" thickBot="1" x14ac:dyDescent="0.3">
      <c r="B39" s="6">
        <v>26</v>
      </c>
      <c r="C39" s="7" t="s">
        <v>60</v>
      </c>
      <c r="D39" s="7" t="s">
        <v>43</v>
      </c>
      <c r="E39" s="7" t="s">
        <v>18</v>
      </c>
      <c r="F39" s="7" t="s">
        <v>61</v>
      </c>
      <c r="G39" s="7" t="s">
        <v>20</v>
      </c>
      <c r="H39" s="8">
        <f t="shared" si="2"/>
        <v>829.5</v>
      </c>
      <c r="I39" s="9">
        <v>0</v>
      </c>
      <c r="J39" s="9">
        <f>396*2</f>
        <v>792</v>
      </c>
      <c r="K39" s="9">
        <v>37.5</v>
      </c>
      <c r="L39" s="9"/>
    </row>
    <row r="40" spans="2:12" ht="48" thickBot="1" x14ac:dyDescent="0.3">
      <c r="B40" s="6">
        <v>27</v>
      </c>
      <c r="C40" s="7" t="s">
        <v>62</v>
      </c>
      <c r="D40" s="7" t="s">
        <v>48</v>
      </c>
      <c r="E40" s="7" t="s">
        <v>18</v>
      </c>
      <c r="F40" s="7" t="s">
        <v>61</v>
      </c>
      <c r="G40" s="7" t="s">
        <v>20</v>
      </c>
      <c r="H40" s="8">
        <f t="shared" ref="H40" si="3">SUM(I40:L40)</f>
        <v>1066.8419999999999</v>
      </c>
      <c r="I40" s="9">
        <v>0</v>
      </c>
      <c r="J40" s="9">
        <f>705.834+323.508</f>
        <v>1029.3419999999999</v>
      </c>
      <c r="K40" s="9">
        <v>37.5</v>
      </c>
      <c r="L40" s="9"/>
    </row>
    <row r="41" spans="2:12" ht="16.5" thickBot="1" x14ac:dyDescent="0.3">
      <c r="B41" s="11" t="s">
        <v>50</v>
      </c>
      <c r="C41" s="12"/>
      <c r="D41" s="12"/>
      <c r="E41" s="12"/>
      <c r="F41" s="12"/>
      <c r="G41" s="13"/>
      <c r="H41" s="8">
        <f>SUM(H31:H40)</f>
        <v>21025.634999999998</v>
      </c>
      <c r="I41" s="9">
        <f t="shared" ref="I41:L41" si="4">SUM(I31:I40)</f>
        <v>4350</v>
      </c>
      <c r="J41" s="9">
        <f t="shared" si="4"/>
        <v>16000.635000000002</v>
      </c>
      <c r="K41" s="9">
        <f t="shared" si="4"/>
        <v>675</v>
      </c>
      <c r="L41" s="9">
        <f t="shared" si="4"/>
        <v>0</v>
      </c>
    </row>
    <row r="42" spans="2:12" ht="16.5" thickBot="1" x14ac:dyDescent="0.3">
      <c r="B42" s="14" t="s">
        <v>64</v>
      </c>
      <c r="C42" s="15"/>
      <c r="D42" s="15"/>
      <c r="E42" s="15"/>
      <c r="F42" s="15"/>
      <c r="G42" s="15"/>
      <c r="H42" s="15"/>
      <c r="I42" s="15"/>
      <c r="J42" s="15"/>
      <c r="K42" s="15"/>
      <c r="L42" s="16"/>
    </row>
    <row r="43" spans="2:12" ht="111" thickBot="1" x14ac:dyDescent="0.3">
      <c r="B43" s="6">
        <v>28</v>
      </c>
      <c r="C43" s="7" t="s">
        <v>66</v>
      </c>
      <c r="D43" s="7" t="s">
        <v>43</v>
      </c>
      <c r="E43" s="7" t="s">
        <v>31</v>
      </c>
      <c r="F43" s="7" t="s">
        <v>19</v>
      </c>
      <c r="G43" s="7" t="s">
        <v>54</v>
      </c>
      <c r="H43" s="8">
        <f>SUM(I43:L43)</f>
        <v>1915.6</v>
      </c>
      <c r="I43" s="9">
        <v>1000</v>
      </c>
      <c r="J43" s="9">
        <v>792</v>
      </c>
      <c r="K43" s="9">
        <v>123.6</v>
      </c>
      <c r="L43" s="9">
        <v>0</v>
      </c>
    </row>
    <row r="44" spans="2:12" ht="48" thickBot="1" x14ac:dyDescent="0.3">
      <c r="B44" s="6">
        <v>29</v>
      </c>
      <c r="C44" s="7" t="s">
        <v>57</v>
      </c>
      <c r="D44" s="7" t="s">
        <v>29</v>
      </c>
      <c r="E44" s="7" t="s">
        <v>23</v>
      </c>
      <c r="F44" s="7" t="s">
        <v>27</v>
      </c>
      <c r="G44" s="7" t="s">
        <v>54</v>
      </c>
      <c r="H44" s="8">
        <f t="shared" ref="H44:H55" si="5">SUM(I44:L44)</f>
        <v>475</v>
      </c>
      <c r="I44" s="9">
        <v>400</v>
      </c>
      <c r="J44" s="9">
        <v>0</v>
      </c>
      <c r="K44" s="9">
        <v>75</v>
      </c>
      <c r="L44" s="9">
        <v>0</v>
      </c>
    </row>
    <row r="45" spans="2:12" ht="48" thickBot="1" x14ac:dyDescent="0.3">
      <c r="B45" s="6">
        <v>30</v>
      </c>
      <c r="C45" s="7" t="s">
        <v>57</v>
      </c>
      <c r="D45" s="7" t="s">
        <v>29</v>
      </c>
      <c r="E45" s="7" t="s">
        <v>23</v>
      </c>
      <c r="F45" s="7" t="s">
        <v>27</v>
      </c>
      <c r="G45" s="7" t="s">
        <v>54</v>
      </c>
      <c r="H45" s="8">
        <f t="shared" si="5"/>
        <v>475</v>
      </c>
      <c r="I45" s="9">
        <v>400</v>
      </c>
      <c r="J45" s="9">
        <v>0</v>
      </c>
      <c r="K45" s="9">
        <v>75</v>
      </c>
      <c r="L45" s="9">
        <v>0</v>
      </c>
    </row>
    <row r="46" spans="2:12" ht="48" thickBot="1" x14ac:dyDescent="0.3">
      <c r="B46" s="6">
        <v>31</v>
      </c>
      <c r="C46" s="7" t="s">
        <v>57</v>
      </c>
      <c r="D46" s="7" t="s">
        <v>29</v>
      </c>
      <c r="E46" s="7" t="s">
        <v>23</v>
      </c>
      <c r="F46" s="7" t="s">
        <v>27</v>
      </c>
      <c r="G46" s="7" t="s">
        <v>54</v>
      </c>
      <c r="H46" s="8">
        <f t="shared" si="5"/>
        <v>475</v>
      </c>
      <c r="I46" s="9">
        <v>400</v>
      </c>
      <c r="J46" s="9">
        <v>0</v>
      </c>
      <c r="K46" s="9">
        <v>75</v>
      </c>
      <c r="L46" s="9">
        <v>0</v>
      </c>
    </row>
    <row r="47" spans="2:12" ht="48" thickBot="1" x14ac:dyDescent="0.3">
      <c r="B47" s="6">
        <v>32</v>
      </c>
      <c r="C47" s="7" t="s">
        <v>57</v>
      </c>
      <c r="D47" s="7" t="s">
        <v>26</v>
      </c>
      <c r="E47" s="7" t="s">
        <v>18</v>
      </c>
      <c r="F47" s="7" t="s">
        <v>39</v>
      </c>
      <c r="G47" s="7" t="s">
        <v>54</v>
      </c>
      <c r="H47" s="8">
        <f t="shared" si="5"/>
        <v>2694.172</v>
      </c>
      <c r="I47" s="9">
        <v>0</v>
      </c>
      <c r="J47" s="9">
        <v>2660.172</v>
      </c>
      <c r="K47" s="9">
        <v>34</v>
      </c>
      <c r="L47" s="9">
        <v>0</v>
      </c>
    </row>
    <row r="48" spans="2:12" ht="126.75" thickBot="1" x14ac:dyDescent="0.3">
      <c r="B48" s="6">
        <v>33</v>
      </c>
      <c r="C48" s="7" t="s">
        <v>68</v>
      </c>
      <c r="D48" s="7" t="s">
        <v>26</v>
      </c>
      <c r="E48" s="7" t="s">
        <v>18</v>
      </c>
      <c r="F48" s="7" t="s">
        <v>39</v>
      </c>
      <c r="G48" s="7" t="s">
        <v>54</v>
      </c>
      <c r="H48" s="8">
        <f t="shared" si="5"/>
        <v>1507.9</v>
      </c>
      <c r="I48" s="9">
        <v>0</v>
      </c>
      <c r="J48" s="9">
        <v>1473.9</v>
      </c>
      <c r="K48" s="9">
        <v>34</v>
      </c>
      <c r="L48" s="9">
        <v>0</v>
      </c>
    </row>
    <row r="49" spans="2:12" ht="48" thickBot="1" x14ac:dyDescent="0.3">
      <c r="B49" s="6">
        <v>34</v>
      </c>
      <c r="C49" s="7" t="s">
        <v>57</v>
      </c>
      <c r="D49" s="7" t="s">
        <v>26</v>
      </c>
      <c r="E49" s="7" t="s">
        <v>18</v>
      </c>
      <c r="F49" s="7" t="s">
        <v>39</v>
      </c>
      <c r="G49" s="7" t="s">
        <v>54</v>
      </c>
      <c r="H49" s="8">
        <f t="shared" si="5"/>
        <v>2677</v>
      </c>
      <c r="I49" s="9">
        <v>0</v>
      </c>
      <c r="J49" s="9">
        <v>2643</v>
      </c>
      <c r="K49" s="9">
        <v>34</v>
      </c>
      <c r="L49" s="9">
        <v>0</v>
      </c>
    </row>
    <row r="50" spans="2:12" ht="111" thickBot="1" x14ac:dyDescent="0.3">
      <c r="B50" s="6">
        <v>35</v>
      </c>
      <c r="C50" s="7" t="s">
        <v>67</v>
      </c>
      <c r="D50" s="7" t="s">
        <v>32</v>
      </c>
      <c r="E50" s="7" t="s">
        <v>18</v>
      </c>
      <c r="F50" s="7" t="s">
        <v>19</v>
      </c>
      <c r="G50" s="7" t="s">
        <v>54</v>
      </c>
      <c r="H50" s="8">
        <f t="shared" si="5"/>
        <v>1019</v>
      </c>
      <c r="I50" s="9">
        <v>0</v>
      </c>
      <c r="J50" s="9">
        <v>981.5</v>
      </c>
      <c r="K50" s="9">
        <v>37.5</v>
      </c>
      <c r="L50" s="9">
        <v>0</v>
      </c>
    </row>
    <row r="51" spans="2:12" ht="111" thickBot="1" x14ac:dyDescent="0.3">
      <c r="B51" s="6">
        <v>36</v>
      </c>
      <c r="C51" s="7" t="s">
        <v>67</v>
      </c>
      <c r="D51" s="7" t="s">
        <v>32</v>
      </c>
      <c r="E51" s="7" t="s">
        <v>18</v>
      </c>
      <c r="F51" s="7" t="s">
        <v>19</v>
      </c>
      <c r="G51" s="7" t="s">
        <v>54</v>
      </c>
      <c r="H51" s="8">
        <f t="shared" si="5"/>
        <v>37.5</v>
      </c>
      <c r="I51" s="9">
        <v>0</v>
      </c>
      <c r="J51" s="9">
        <v>0</v>
      </c>
      <c r="K51" s="9">
        <v>37.5</v>
      </c>
      <c r="L51" s="9">
        <v>0</v>
      </c>
    </row>
    <row r="52" spans="2:12" ht="111" thickBot="1" x14ac:dyDescent="0.3">
      <c r="B52" s="6">
        <v>37</v>
      </c>
      <c r="C52" s="7" t="s">
        <v>69</v>
      </c>
      <c r="D52" s="7" t="s">
        <v>17</v>
      </c>
      <c r="E52" s="7" t="s">
        <v>18</v>
      </c>
      <c r="F52" s="7" t="s">
        <v>19</v>
      </c>
      <c r="G52" s="7" t="s">
        <v>54</v>
      </c>
      <c r="H52" s="8">
        <f t="shared" si="5"/>
        <v>764.1</v>
      </c>
      <c r="I52" s="9">
        <v>0</v>
      </c>
      <c r="J52" s="9">
        <v>726.6</v>
      </c>
      <c r="K52" s="9">
        <v>37.5</v>
      </c>
      <c r="L52" s="9">
        <v>0</v>
      </c>
    </row>
    <row r="53" spans="2:12" ht="95.25" thickBot="1" x14ac:dyDescent="0.3">
      <c r="B53" s="6">
        <v>38</v>
      </c>
      <c r="C53" s="7" t="s">
        <v>70</v>
      </c>
      <c r="D53" s="7" t="s">
        <v>59</v>
      </c>
      <c r="E53" s="7" t="s">
        <v>18</v>
      </c>
      <c r="F53" s="7" t="s">
        <v>65</v>
      </c>
      <c r="G53" s="7" t="s">
        <v>54</v>
      </c>
      <c r="H53" s="8">
        <f t="shared" si="5"/>
        <v>2097.5</v>
      </c>
      <c r="I53" s="9">
        <v>0</v>
      </c>
      <c r="J53" s="9">
        <v>2060</v>
      </c>
      <c r="K53" s="9">
        <v>37.5</v>
      </c>
      <c r="L53" s="9">
        <v>0</v>
      </c>
    </row>
    <row r="54" spans="2:12" ht="95.25" thickBot="1" x14ac:dyDescent="0.3">
      <c r="B54" s="6">
        <v>39</v>
      </c>
      <c r="C54" s="7" t="s">
        <v>71</v>
      </c>
      <c r="D54" s="7" t="s">
        <v>43</v>
      </c>
      <c r="E54" s="7" t="s">
        <v>18</v>
      </c>
      <c r="F54" s="7" t="s">
        <v>19</v>
      </c>
      <c r="G54" s="7" t="s">
        <v>54</v>
      </c>
      <c r="H54" s="8">
        <f t="shared" si="5"/>
        <v>703.5</v>
      </c>
      <c r="I54" s="9">
        <v>0</v>
      </c>
      <c r="J54" s="9">
        <v>666</v>
      </c>
      <c r="K54" s="9">
        <v>37.5</v>
      </c>
      <c r="L54" s="9">
        <v>0</v>
      </c>
    </row>
    <row r="55" spans="2:12" ht="111" thickBot="1" x14ac:dyDescent="0.3">
      <c r="B55" s="6">
        <v>40</v>
      </c>
      <c r="C55" s="7" t="s">
        <v>72</v>
      </c>
      <c r="D55" s="7" t="s">
        <v>22</v>
      </c>
      <c r="E55" s="7" t="s">
        <v>18</v>
      </c>
      <c r="F55" s="7" t="s">
        <v>19</v>
      </c>
      <c r="G55" s="7" t="s">
        <v>54</v>
      </c>
      <c r="H55" s="8">
        <f t="shared" si="5"/>
        <v>967.5</v>
      </c>
      <c r="I55" s="9">
        <v>0</v>
      </c>
      <c r="J55" s="9">
        <v>930</v>
      </c>
      <c r="K55" s="9">
        <v>37.5</v>
      </c>
      <c r="L55" s="9">
        <v>0</v>
      </c>
    </row>
    <row r="56" spans="2:12" ht="16.5" thickBot="1" x14ac:dyDescent="0.3">
      <c r="B56" s="11" t="s">
        <v>50</v>
      </c>
      <c r="C56" s="12"/>
      <c r="D56" s="12"/>
      <c r="E56" s="12"/>
      <c r="F56" s="12"/>
      <c r="G56" s="13"/>
      <c r="H56" s="8">
        <f>SUM(H43:H55)</f>
        <v>15808.772000000001</v>
      </c>
      <c r="I56" s="9">
        <f>SUM(I43:I55)</f>
        <v>2200</v>
      </c>
      <c r="J56" s="9">
        <f>SUM(J43:J55)</f>
        <v>12933.172</v>
      </c>
      <c r="K56" s="9">
        <f>SUM(K43:K55)</f>
        <v>675.6</v>
      </c>
      <c r="L56" s="9">
        <f>SUM(L43:L55)</f>
        <v>0</v>
      </c>
    </row>
    <row r="57" spans="2:12" ht="16.5" thickBot="1" x14ac:dyDescent="0.3">
      <c r="B57" s="14" t="s">
        <v>73</v>
      </c>
      <c r="C57" s="15"/>
      <c r="D57" s="15"/>
      <c r="E57" s="15"/>
      <c r="F57" s="15"/>
      <c r="G57" s="15"/>
      <c r="H57" s="15"/>
      <c r="I57" s="15"/>
      <c r="J57" s="15"/>
      <c r="K57" s="15"/>
      <c r="L57" s="16"/>
    </row>
    <row r="58" spans="2:12" ht="268.5" thickBot="1" x14ac:dyDescent="0.3">
      <c r="B58" s="6">
        <v>41</v>
      </c>
      <c r="C58" s="7" t="s">
        <v>79</v>
      </c>
      <c r="D58" s="7" t="s">
        <v>41</v>
      </c>
      <c r="E58" s="7" t="s">
        <v>31</v>
      </c>
      <c r="F58" s="7" t="s">
        <v>19</v>
      </c>
      <c r="G58" s="7" t="s">
        <v>54</v>
      </c>
      <c r="H58" s="8">
        <f t="shared" ref="H58:H61" si="6">SUM(I58:L58)</f>
        <v>981.65</v>
      </c>
      <c r="I58" s="9">
        <v>0</v>
      </c>
      <c r="J58" s="9">
        <v>858.05</v>
      </c>
      <c r="K58" s="9">
        <v>123.6</v>
      </c>
      <c r="L58" s="9">
        <v>0</v>
      </c>
    </row>
    <row r="59" spans="2:12" ht="111" thickBot="1" x14ac:dyDescent="0.3">
      <c r="B59" s="6">
        <v>42</v>
      </c>
      <c r="C59" s="7" t="s">
        <v>78</v>
      </c>
      <c r="D59" s="7" t="s">
        <v>41</v>
      </c>
      <c r="E59" s="7" t="s">
        <v>23</v>
      </c>
      <c r="F59" s="7" t="s">
        <v>19</v>
      </c>
      <c r="G59" s="7" t="s">
        <v>54</v>
      </c>
      <c r="H59" s="8">
        <f t="shared" si="6"/>
        <v>82.4</v>
      </c>
      <c r="I59" s="9">
        <v>0</v>
      </c>
      <c r="J59" s="9">
        <v>0</v>
      </c>
      <c r="K59" s="9">
        <v>82.4</v>
      </c>
      <c r="L59" s="9">
        <v>0</v>
      </c>
    </row>
    <row r="60" spans="2:12" ht="221.25" thickBot="1" x14ac:dyDescent="0.3">
      <c r="B60" s="6">
        <v>43</v>
      </c>
      <c r="C60" s="7" t="s">
        <v>77</v>
      </c>
      <c r="D60" s="7" t="s">
        <v>74</v>
      </c>
      <c r="E60" s="7" t="s">
        <v>31</v>
      </c>
      <c r="F60" s="7" t="s">
        <v>53</v>
      </c>
      <c r="G60" s="7" t="s">
        <v>54</v>
      </c>
      <c r="H60" s="8">
        <f t="shared" si="6"/>
        <v>1274.1999999999998</v>
      </c>
      <c r="I60" s="9">
        <v>0</v>
      </c>
      <c r="J60" s="9">
        <v>1150.5999999999999</v>
      </c>
      <c r="K60" s="9">
        <v>123.6</v>
      </c>
      <c r="L60" s="9">
        <v>0</v>
      </c>
    </row>
    <row r="61" spans="2:12" ht="111" thickBot="1" x14ac:dyDescent="0.3">
      <c r="B61" s="6">
        <v>44</v>
      </c>
      <c r="C61" s="7" t="s">
        <v>75</v>
      </c>
      <c r="D61" s="7" t="s">
        <v>43</v>
      </c>
      <c r="E61" s="7" t="s">
        <v>76</v>
      </c>
      <c r="F61" s="7" t="s">
        <v>53</v>
      </c>
      <c r="G61" s="7" t="s">
        <v>54</v>
      </c>
      <c r="H61" s="8">
        <f t="shared" si="6"/>
        <v>874.6</v>
      </c>
      <c r="I61" s="9">
        <v>0</v>
      </c>
      <c r="J61" s="9">
        <v>668.6</v>
      </c>
      <c r="K61" s="9">
        <v>206</v>
      </c>
      <c r="L61" s="9">
        <v>0</v>
      </c>
    </row>
    <row r="62" spans="2:12" ht="16.5" thickBot="1" x14ac:dyDescent="0.3">
      <c r="B62" s="11" t="s">
        <v>50</v>
      </c>
      <c r="C62" s="12"/>
      <c r="D62" s="12"/>
      <c r="E62" s="12"/>
      <c r="F62" s="12"/>
      <c r="G62" s="13"/>
      <c r="H62" s="8">
        <f>SUM(H58:H61)</f>
        <v>3212.85</v>
      </c>
      <c r="I62" s="8">
        <f t="shared" ref="I62:L62" si="7">SUM(I58:I61)</f>
        <v>0</v>
      </c>
      <c r="J62" s="8">
        <f t="shared" si="7"/>
        <v>2677.25</v>
      </c>
      <c r="K62" s="8">
        <f t="shared" si="7"/>
        <v>535.6</v>
      </c>
      <c r="L62" s="8">
        <f t="shared" si="7"/>
        <v>0</v>
      </c>
    </row>
    <row r="63" spans="2:12" ht="16.5" thickBot="1" x14ac:dyDescent="0.3">
      <c r="B63" s="11" t="s">
        <v>63</v>
      </c>
      <c r="C63" s="12"/>
      <c r="D63" s="12"/>
      <c r="E63" s="12"/>
      <c r="F63" s="12"/>
      <c r="G63" s="13"/>
      <c r="H63" s="8">
        <f>H62+H56+H41+H29</f>
        <v>78650.785000000003</v>
      </c>
      <c r="I63" s="8">
        <f t="shared" ref="I63:L63" si="8">I62+I56+I41+I29</f>
        <v>16110</v>
      </c>
      <c r="J63" s="8">
        <f t="shared" si="8"/>
        <v>59567.085000000006</v>
      </c>
      <c r="K63" s="8">
        <f t="shared" si="8"/>
        <v>2973.7</v>
      </c>
      <c r="L63" s="8">
        <f t="shared" si="8"/>
        <v>0</v>
      </c>
    </row>
    <row r="84" spans="8:11" x14ac:dyDescent="0.25">
      <c r="H84" s="10"/>
      <c r="I84" s="10"/>
      <c r="J84" s="10"/>
      <c r="K84" s="10"/>
    </row>
    <row r="85" spans="8:11" x14ac:dyDescent="0.25">
      <c r="H85" s="10"/>
      <c r="I85" s="10"/>
      <c r="J85" s="10"/>
      <c r="K85" s="10"/>
    </row>
    <row r="86" spans="8:11" x14ac:dyDescent="0.25">
      <c r="H86" s="10"/>
      <c r="I86" s="10"/>
      <c r="J86" s="10"/>
      <c r="K86" s="10"/>
    </row>
    <row r="87" spans="8:11" x14ac:dyDescent="0.25">
      <c r="H87" s="10"/>
      <c r="I87" s="10"/>
      <c r="J87" s="10"/>
      <c r="K87" s="10"/>
    </row>
    <row r="88" spans="8:11" x14ac:dyDescent="0.25">
      <c r="H88" s="10"/>
      <c r="I88" s="10"/>
      <c r="J88" s="10"/>
      <c r="K88" s="10"/>
    </row>
    <row r="89" spans="8:11" x14ac:dyDescent="0.25">
      <c r="H89" s="10"/>
      <c r="I89" s="10"/>
      <c r="J89" s="10"/>
      <c r="K89" s="10"/>
    </row>
    <row r="90" spans="8:11" x14ac:dyDescent="0.25">
      <c r="H90" s="10"/>
      <c r="I90" s="10"/>
      <c r="J90" s="10"/>
      <c r="K90" s="10"/>
    </row>
    <row r="91" spans="8:11" x14ac:dyDescent="0.25">
      <c r="H91" s="10"/>
      <c r="I91" s="10"/>
      <c r="J91" s="10"/>
      <c r="K91" s="10"/>
    </row>
    <row r="92" spans="8:11" x14ac:dyDescent="0.25">
      <c r="H92" s="10"/>
      <c r="I92" s="10"/>
      <c r="J92" s="10"/>
      <c r="K92" s="10"/>
    </row>
    <row r="93" spans="8:11" x14ac:dyDescent="0.25">
      <c r="H93" s="10"/>
      <c r="I93" s="10"/>
      <c r="J93" s="10"/>
      <c r="K93" s="10"/>
    </row>
    <row r="94" spans="8:11" x14ac:dyDescent="0.25">
      <c r="H94" s="10"/>
      <c r="I94" s="10"/>
      <c r="J94" s="10"/>
      <c r="K94" s="10"/>
    </row>
    <row r="95" spans="8:11" x14ac:dyDescent="0.25">
      <c r="H95" s="10"/>
      <c r="I95" s="10"/>
      <c r="J95" s="10"/>
      <c r="K95" s="10"/>
    </row>
    <row r="96" spans="8:11" x14ac:dyDescent="0.25">
      <c r="H96" s="10"/>
      <c r="I96" s="10"/>
      <c r="J96" s="10"/>
      <c r="K96" s="10"/>
    </row>
    <row r="97" spans="8:11" x14ac:dyDescent="0.25">
      <c r="H97" s="10"/>
      <c r="I97" s="10"/>
      <c r="J97" s="10"/>
      <c r="K97" s="10"/>
    </row>
    <row r="98" spans="8:11" x14ac:dyDescent="0.25">
      <c r="H98" s="10"/>
      <c r="I98" s="10"/>
      <c r="J98" s="10"/>
      <c r="K98" s="10"/>
    </row>
    <row r="99" spans="8:11" x14ac:dyDescent="0.25">
      <c r="H99" s="10"/>
      <c r="I99" s="10"/>
      <c r="J99" s="10"/>
      <c r="K99" s="10"/>
    </row>
    <row r="100" spans="8:11" x14ac:dyDescent="0.25">
      <c r="H100" s="10"/>
      <c r="I100" s="10"/>
      <c r="J100" s="10"/>
      <c r="K100" s="10"/>
    </row>
    <row r="101" spans="8:11" x14ac:dyDescent="0.25">
      <c r="H101" s="10"/>
      <c r="I101" s="10"/>
      <c r="J101" s="10"/>
      <c r="K101" s="10"/>
    </row>
    <row r="102" spans="8:11" x14ac:dyDescent="0.25">
      <c r="H102" s="10"/>
      <c r="I102" s="10"/>
      <c r="J102" s="10"/>
      <c r="K102" s="10"/>
    </row>
    <row r="103" spans="8:11" x14ac:dyDescent="0.25">
      <c r="H103" s="10"/>
      <c r="I103" s="10"/>
      <c r="J103" s="10"/>
      <c r="K103" s="10"/>
    </row>
    <row r="104" spans="8:11" x14ac:dyDescent="0.25">
      <c r="H104" s="10"/>
      <c r="I104" s="10"/>
      <c r="J104" s="10"/>
      <c r="K104" s="10"/>
    </row>
    <row r="105" spans="8:11" x14ac:dyDescent="0.25">
      <c r="H105" s="10"/>
      <c r="I105" s="10"/>
      <c r="J105" s="10"/>
      <c r="K105" s="10"/>
    </row>
  </sheetData>
  <mergeCells count="20">
    <mergeCell ref="B30:L30"/>
    <mergeCell ref="B63:G63"/>
    <mergeCell ref="B56:G56"/>
    <mergeCell ref="B57:L57"/>
    <mergeCell ref="B62:G62"/>
    <mergeCell ref="B41:G41"/>
    <mergeCell ref="B42:L42"/>
    <mergeCell ref="B2:L2"/>
    <mergeCell ref="B3:L3"/>
    <mergeCell ref="B5:L5"/>
    <mergeCell ref="B8:B9"/>
    <mergeCell ref="C8:C9"/>
    <mergeCell ref="D8:D9"/>
    <mergeCell ref="E8:E9"/>
    <mergeCell ref="F8:F9"/>
    <mergeCell ref="G8:G9"/>
    <mergeCell ref="H8:H9"/>
    <mergeCell ref="I8:L8"/>
    <mergeCell ref="B11:L11"/>
    <mergeCell ref="B29:G29"/>
  </mergeCells>
  <pageMargins left="0.7" right="0.7" top="0.75" bottom="0.75" header="0.3" footer="0.3"/>
  <pageSetup paperSize="9" scale="54" fitToHeight="0" orientation="landscape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Rayimkulov Firdavs Abdusobirovich</dc:creator>
  <cp:lastModifiedBy>Asilbek Abdiyev</cp:lastModifiedBy>
  <cp:lastPrinted>2025-07-29T09:56:16Z</cp:lastPrinted>
  <dcterms:created xsi:type="dcterms:W3CDTF">2025-07-29T09:45:26Z</dcterms:created>
  <dcterms:modified xsi:type="dcterms:W3CDTF">2026-02-09T05:39:19Z</dcterms:modified>
</cp:coreProperties>
</file>