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НАЗОРАТ ВА ИЖРО ИНТИЗОМИ\3 Июнь ойи ҳужжатлари\"/>
    </mc:Choice>
  </mc:AlternateContent>
  <bookViews>
    <workbookView xWindow="0" yWindow="0" windowWidth="28800" windowHeight="12330" tabRatio="457"/>
  </bookViews>
  <sheets>
    <sheet name="1. Свод" sheetId="3" r:id="rId1"/>
    <sheet name="2. Июнь" sheetId="2" r:id="rId2"/>
    <sheet name="1. Свод (2)" sheetId="5" state="hidden" r:id="rId3"/>
    <sheet name="1.Свод" sheetId="1" state="hidden" r:id="rId4"/>
  </sheets>
  <definedNames>
    <definedName name="_xlnm._FilterDatabase" localSheetId="0" hidden="1">'1. Свод'!$A$6:$CL$60</definedName>
    <definedName name="_xlnm._FilterDatabase" localSheetId="2" hidden="1">'1. Свод (2)'!$A$7:$CV$61</definedName>
    <definedName name="_xlnm._FilterDatabase" localSheetId="1" hidden="1">'2. Июнь'!$A$2:$O$390</definedName>
    <definedName name="_xlnm.Print_Titles" localSheetId="0">'1. Свод'!$3:$6</definedName>
    <definedName name="_xlnm.Print_Titles" localSheetId="2">'1. Свод (2)'!$3:$7</definedName>
    <definedName name="_xlnm.Print_Titles" localSheetId="1">'2. Июнь'!$2:$2</definedName>
    <definedName name="_xlnm.Print_Area" localSheetId="0">'1. Свод'!$B$1:$J$60</definedName>
    <definedName name="_xlnm.Print_Area" localSheetId="2">'1. Свод (2)'!$B$1:$T$61</definedName>
    <definedName name="_xlnm.Print_Area" localSheetId="3">'1.Свод'!$B$1:$H$22</definedName>
    <definedName name="_xlnm.Print_Area" localSheetId="1">'2. Июнь'!$A$1:$F$390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 i="3" l="1"/>
  <c r="I59" i="3"/>
  <c r="H59" i="3"/>
  <c r="E59" i="3"/>
  <c r="D59" i="3"/>
  <c r="J46" i="3"/>
  <c r="I46" i="3"/>
  <c r="H46" i="3"/>
  <c r="E46" i="3"/>
  <c r="D46" i="3"/>
  <c r="F59" i="3" l="1"/>
  <c r="G59" i="3"/>
  <c r="F46" i="3"/>
  <c r="G46" i="3"/>
  <c r="J33" i="3"/>
  <c r="I33" i="3"/>
  <c r="H33" i="3"/>
  <c r="E33" i="3"/>
  <c r="D33" i="3"/>
  <c r="J42" i="3"/>
  <c r="I42" i="3"/>
  <c r="H42" i="3"/>
  <c r="E42" i="3"/>
  <c r="D42" i="3"/>
  <c r="J41" i="3"/>
  <c r="I41" i="3"/>
  <c r="H41" i="3"/>
  <c r="E41" i="3"/>
  <c r="D41" i="3"/>
  <c r="J29" i="3"/>
  <c r="I29" i="3"/>
  <c r="H29" i="3"/>
  <c r="E29" i="3"/>
  <c r="D29" i="3"/>
  <c r="J58" i="3"/>
  <c r="I58" i="3"/>
  <c r="H58" i="3"/>
  <c r="E58" i="3"/>
  <c r="D58" i="3"/>
  <c r="J11" i="3"/>
  <c r="I11" i="3"/>
  <c r="H11" i="3"/>
  <c r="E11" i="3"/>
  <c r="D11" i="3"/>
  <c r="J53" i="3"/>
  <c r="I53" i="3"/>
  <c r="H53" i="3"/>
  <c r="E53" i="3"/>
  <c r="D53" i="3"/>
  <c r="J57" i="3"/>
  <c r="I57" i="3"/>
  <c r="H57" i="3"/>
  <c r="E57" i="3"/>
  <c r="D57" i="3"/>
  <c r="J25" i="3"/>
  <c r="I25" i="3"/>
  <c r="H25" i="3"/>
  <c r="E25" i="3"/>
  <c r="D25" i="3"/>
  <c r="J50" i="3"/>
  <c r="I50" i="3"/>
  <c r="H50" i="3"/>
  <c r="E50" i="3"/>
  <c r="D50" i="3"/>
  <c r="G22" i="1"/>
  <c r="F22" i="1"/>
  <c r="E22" i="1"/>
  <c r="D22" i="1"/>
  <c r="B22" i="1"/>
  <c r="G21" i="1"/>
  <c r="F21" i="1"/>
  <c r="E21" i="1"/>
  <c r="D21" i="1"/>
  <c r="B21" i="1"/>
  <c r="G20" i="1"/>
  <c r="F20" i="1"/>
  <c r="E20" i="1"/>
  <c r="D20" i="1"/>
  <c r="B20" i="1"/>
  <c r="G19" i="1"/>
  <c r="F19" i="1"/>
  <c r="E19" i="1"/>
  <c r="D19" i="1"/>
  <c r="B19" i="1"/>
  <c r="G18" i="1"/>
  <c r="G17" i="1" s="1"/>
  <c r="F18" i="1"/>
  <c r="F17" i="1" s="1"/>
  <c r="E18" i="1"/>
  <c r="E17" i="1" s="1"/>
  <c r="D18" i="1"/>
  <c r="D17" i="1" s="1"/>
  <c r="G16" i="1"/>
  <c r="F16" i="1"/>
  <c r="E16" i="1"/>
  <c r="D16" i="1"/>
  <c r="B16" i="1"/>
  <c r="G15" i="1"/>
  <c r="F15" i="1"/>
  <c r="E15" i="1"/>
  <c r="D15" i="1"/>
  <c r="B15" i="1"/>
  <c r="G14" i="1"/>
  <c r="F14" i="1"/>
  <c r="E14" i="1"/>
  <c r="D14" i="1"/>
  <c r="B14" i="1"/>
  <c r="G13" i="1"/>
  <c r="F13" i="1"/>
  <c r="E13" i="1"/>
  <c r="D13" i="1"/>
  <c r="B13" i="1"/>
  <c r="G12" i="1"/>
  <c r="F12" i="1"/>
  <c r="E12" i="1"/>
  <c r="D12" i="1"/>
  <c r="B12" i="1"/>
  <c r="G11" i="1"/>
  <c r="F11" i="1"/>
  <c r="E11" i="1"/>
  <c r="D11" i="1"/>
  <c r="B11" i="1"/>
  <c r="G10" i="1"/>
  <c r="F10" i="1"/>
  <c r="E10" i="1"/>
  <c r="D10" i="1"/>
  <c r="B10" i="1"/>
  <c r="G9" i="1"/>
  <c r="F9" i="1"/>
  <c r="E9" i="1"/>
  <c r="D9" i="1"/>
  <c r="B9" i="1"/>
  <c r="G8" i="1"/>
  <c r="F8" i="1"/>
  <c r="E8" i="1"/>
  <c r="D8" i="1"/>
  <c r="B8" i="1"/>
  <c r="G7" i="1"/>
  <c r="F7" i="1"/>
  <c r="E7" i="1"/>
  <c r="D7" i="1"/>
  <c r="B7" i="1"/>
  <c r="G6" i="1"/>
  <c r="G5" i="1" s="1"/>
  <c r="F6" i="1"/>
  <c r="F5" i="1" s="1"/>
  <c r="E6" i="1"/>
  <c r="E5" i="1" s="1"/>
  <c r="D6" i="1"/>
  <c r="D5" i="1" s="1"/>
  <c r="U61" i="5"/>
  <c r="T61" i="5"/>
  <c r="S61" i="5"/>
  <c r="M61" i="5"/>
  <c r="L61" i="5"/>
  <c r="K61" i="5"/>
  <c r="J61" i="5"/>
  <c r="I61" i="5"/>
  <c r="H61" i="5"/>
  <c r="G61" i="5"/>
  <c r="F61" i="5"/>
  <c r="E61" i="5"/>
  <c r="D61" i="5"/>
  <c r="U60" i="5"/>
  <c r="T60" i="5"/>
  <c r="S60" i="5"/>
  <c r="M60" i="5"/>
  <c r="L60" i="5"/>
  <c r="K60" i="5"/>
  <c r="J60" i="5"/>
  <c r="H60" i="5"/>
  <c r="G60" i="5"/>
  <c r="F60" i="5"/>
  <c r="E60" i="5"/>
  <c r="D60" i="5"/>
  <c r="U59" i="5"/>
  <c r="T59" i="5"/>
  <c r="S59" i="5"/>
  <c r="M59" i="5"/>
  <c r="L59" i="5"/>
  <c r="K59" i="5"/>
  <c r="J59" i="5"/>
  <c r="I59" i="5"/>
  <c r="H59" i="5"/>
  <c r="G59" i="5"/>
  <c r="F59" i="5"/>
  <c r="E59" i="5"/>
  <c r="D59" i="5"/>
  <c r="U58" i="5"/>
  <c r="T58" i="5"/>
  <c r="S58" i="5"/>
  <c r="M58" i="5"/>
  <c r="L58" i="5"/>
  <c r="K58" i="5"/>
  <c r="J58" i="5"/>
  <c r="I58" i="5"/>
  <c r="H58" i="5"/>
  <c r="G58" i="5"/>
  <c r="F58" i="5"/>
  <c r="E58" i="5"/>
  <c r="D58" i="5"/>
  <c r="U57" i="5"/>
  <c r="T57" i="5"/>
  <c r="S57" i="5"/>
  <c r="M57" i="5"/>
  <c r="L57" i="5"/>
  <c r="K57" i="5"/>
  <c r="J57" i="5"/>
  <c r="I57" i="5"/>
  <c r="H57" i="5"/>
  <c r="G57" i="5"/>
  <c r="F57" i="5"/>
  <c r="E57" i="5"/>
  <c r="D57" i="5"/>
  <c r="T56" i="5"/>
  <c r="S56" i="5"/>
  <c r="M56" i="5"/>
  <c r="L56" i="5"/>
  <c r="K56" i="5"/>
  <c r="J56" i="5"/>
  <c r="I56" i="5"/>
  <c r="H56" i="5"/>
  <c r="G56" i="5"/>
  <c r="F56" i="5"/>
  <c r="E56" i="5"/>
  <c r="D56" i="5"/>
  <c r="U55" i="5"/>
  <c r="T55" i="5"/>
  <c r="S55" i="5"/>
  <c r="M55" i="5"/>
  <c r="L55" i="5"/>
  <c r="K55" i="5"/>
  <c r="J55" i="5"/>
  <c r="H55" i="5"/>
  <c r="G55" i="5"/>
  <c r="F55" i="5"/>
  <c r="E55" i="5"/>
  <c r="D55" i="5"/>
  <c r="T54" i="5"/>
  <c r="S54" i="5"/>
  <c r="M54" i="5"/>
  <c r="L54" i="5"/>
  <c r="K54" i="5"/>
  <c r="J54" i="5"/>
  <c r="I54" i="5"/>
  <c r="H54" i="5"/>
  <c r="G54" i="5"/>
  <c r="F54" i="5"/>
  <c r="E54" i="5"/>
  <c r="D54" i="5"/>
  <c r="T53" i="5"/>
  <c r="S53" i="5"/>
  <c r="M53" i="5"/>
  <c r="L53" i="5"/>
  <c r="K53" i="5"/>
  <c r="J53" i="5"/>
  <c r="I53" i="5"/>
  <c r="H53" i="5"/>
  <c r="G53" i="5"/>
  <c r="F53" i="5"/>
  <c r="E53" i="5"/>
  <c r="D53" i="5"/>
  <c r="U52" i="5"/>
  <c r="T52" i="5"/>
  <c r="S52" i="5"/>
  <c r="M52" i="5"/>
  <c r="L52" i="5"/>
  <c r="K52" i="5"/>
  <c r="J52" i="5"/>
  <c r="H52" i="5"/>
  <c r="G52" i="5"/>
  <c r="F52" i="5"/>
  <c r="E52" i="5"/>
  <c r="D52" i="5"/>
  <c r="T51" i="5"/>
  <c r="S51" i="5"/>
  <c r="M51" i="5"/>
  <c r="L51" i="5"/>
  <c r="K51" i="5"/>
  <c r="J51" i="5"/>
  <c r="I51" i="5"/>
  <c r="H51" i="5"/>
  <c r="G51" i="5"/>
  <c r="F51" i="5"/>
  <c r="E51" i="5"/>
  <c r="D51" i="5"/>
  <c r="T50" i="5"/>
  <c r="S50" i="5"/>
  <c r="P50" i="5"/>
  <c r="M50" i="5"/>
  <c r="L50" i="5"/>
  <c r="K50" i="5"/>
  <c r="J50" i="5"/>
  <c r="I50" i="5"/>
  <c r="H50" i="5"/>
  <c r="G50" i="5"/>
  <c r="F50" i="5"/>
  <c r="E50" i="5"/>
  <c r="D50" i="5"/>
  <c r="U49" i="5"/>
  <c r="T49" i="5"/>
  <c r="S49" i="5"/>
  <c r="M49" i="5"/>
  <c r="L49" i="5"/>
  <c r="K49" i="5"/>
  <c r="J49" i="5"/>
  <c r="I49" i="5"/>
  <c r="H49" i="5"/>
  <c r="G49" i="5"/>
  <c r="F49" i="5"/>
  <c r="E49" i="5"/>
  <c r="D49" i="5"/>
  <c r="P48" i="5"/>
  <c r="O48" i="5"/>
  <c r="M48" i="5"/>
  <c r="L48" i="5"/>
  <c r="K48" i="5"/>
  <c r="J48" i="5"/>
  <c r="I48" i="5"/>
  <c r="H48" i="5"/>
  <c r="G48" i="5"/>
  <c r="F48" i="5"/>
  <c r="E48" i="5"/>
  <c r="D48" i="5"/>
  <c r="U47" i="5"/>
  <c r="T47" i="5"/>
  <c r="S47" i="5"/>
  <c r="M47" i="5"/>
  <c r="L47" i="5"/>
  <c r="K47" i="5"/>
  <c r="J47" i="5"/>
  <c r="H47" i="5"/>
  <c r="G47" i="5"/>
  <c r="F47" i="5"/>
  <c r="E47" i="5"/>
  <c r="D47" i="5"/>
  <c r="U46" i="5"/>
  <c r="T46" i="5"/>
  <c r="S46" i="5"/>
  <c r="M46" i="5"/>
  <c r="L46" i="5"/>
  <c r="K46" i="5"/>
  <c r="J46" i="5"/>
  <c r="H46" i="5"/>
  <c r="G46" i="5"/>
  <c r="F46" i="5"/>
  <c r="E46" i="5"/>
  <c r="D46" i="5"/>
  <c r="T45" i="5"/>
  <c r="S45" i="5"/>
  <c r="M45" i="5"/>
  <c r="L45" i="5"/>
  <c r="K45" i="5"/>
  <c r="J45" i="5"/>
  <c r="H45" i="5"/>
  <c r="G45" i="5"/>
  <c r="F45" i="5"/>
  <c r="E45" i="5"/>
  <c r="D45" i="5"/>
  <c r="U44" i="5"/>
  <c r="T44" i="5"/>
  <c r="S44" i="5"/>
  <c r="M44" i="5"/>
  <c r="L44" i="5"/>
  <c r="K44" i="5"/>
  <c r="J44" i="5"/>
  <c r="I44" i="5"/>
  <c r="H44" i="5"/>
  <c r="G44" i="5"/>
  <c r="F44" i="5"/>
  <c r="E44" i="5"/>
  <c r="D44" i="5"/>
  <c r="T43" i="5"/>
  <c r="S43" i="5"/>
  <c r="M43" i="5"/>
  <c r="L43" i="5"/>
  <c r="K43" i="5"/>
  <c r="J43" i="5"/>
  <c r="I43" i="5"/>
  <c r="H43" i="5"/>
  <c r="G43" i="5"/>
  <c r="F43" i="5"/>
  <c r="E43" i="5"/>
  <c r="D43" i="5"/>
  <c r="U42" i="5"/>
  <c r="T42" i="5"/>
  <c r="S42" i="5"/>
  <c r="M42" i="5"/>
  <c r="L42" i="5"/>
  <c r="K42" i="5"/>
  <c r="J42" i="5"/>
  <c r="I42" i="5"/>
  <c r="H42" i="5"/>
  <c r="G42" i="5"/>
  <c r="F42" i="5"/>
  <c r="E42" i="5"/>
  <c r="D42" i="5"/>
  <c r="U41" i="5"/>
  <c r="T41" i="5"/>
  <c r="S41" i="5"/>
  <c r="M41" i="5"/>
  <c r="L41" i="5"/>
  <c r="K41" i="5"/>
  <c r="J41" i="5"/>
  <c r="H41" i="5"/>
  <c r="G41" i="5"/>
  <c r="F41" i="5"/>
  <c r="E41" i="5"/>
  <c r="D41" i="5"/>
  <c r="M40" i="5"/>
  <c r="L40" i="5"/>
  <c r="K40" i="5"/>
  <c r="J40" i="5"/>
  <c r="I40" i="5"/>
  <c r="H40" i="5"/>
  <c r="G40" i="5"/>
  <c r="F40" i="5"/>
  <c r="E40" i="5"/>
  <c r="D40" i="5"/>
  <c r="U39" i="5"/>
  <c r="T39" i="5"/>
  <c r="S39" i="5"/>
  <c r="M39" i="5"/>
  <c r="L39" i="5"/>
  <c r="K39" i="5"/>
  <c r="J39" i="5"/>
  <c r="I39" i="5"/>
  <c r="H39" i="5"/>
  <c r="G39" i="5"/>
  <c r="F39" i="5"/>
  <c r="E39" i="5"/>
  <c r="D39" i="5"/>
  <c r="T38" i="5"/>
  <c r="S38" i="5"/>
  <c r="M38" i="5"/>
  <c r="L38" i="5"/>
  <c r="K38" i="5"/>
  <c r="J38" i="5"/>
  <c r="I38" i="5"/>
  <c r="H38" i="5"/>
  <c r="G38" i="5"/>
  <c r="F38" i="5"/>
  <c r="E38" i="5"/>
  <c r="D38" i="5"/>
  <c r="T37" i="5"/>
  <c r="S37" i="5"/>
  <c r="M37" i="5"/>
  <c r="L37" i="5"/>
  <c r="K37" i="5"/>
  <c r="J37" i="5"/>
  <c r="I37" i="5"/>
  <c r="H37" i="5"/>
  <c r="G37" i="5"/>
  <c r="F37" i="5"/>
  <c r="E37" i="5"/>
  <c r="D37" i="5"/>
  <c r="T36" i="5"/>
  <c r="S36" i="5"/>
  <c r="M36" i="5"/>
  <c r="L36" i="5"/>
  <c r="K36" i="5"/>
  <c r="J36" i="5"/>
  <c r="I36" i="5"/>
  <c r="H36" i="5"/>
  <c r="G36" i="5"/>
  <c r="F36" i="5"/>
  <c r="E36" i="5"/>
  <c r="D36" i="5"/>
  <c r="U35" i="5"/>
  <c r="T35" i="5"/>
  <c r="S35" i="5"/>
  <c r="M35" i="5"/>
  <c r="L35" i="5"/>
  <c r="K35" i="5"/>
  <c r="J35" i="5"/>
  <c r="I35" i="5"/>
  <c r="H35" i="5"/>
  <c r="G35" i="5"/>
  <c r="F35" i="5"/>
  <c r="E35" i="5"/>
  <c r="D35" i="5"/>
  <c r="M34" i="5"/>
  <c r="L34" i="5"/>
  <c r="K34" i="5"/>
  <c r="J34" i="5"/>
  <c r="I34" i="5"/>
  <c r="H34" i="5"/>
  <c r="G34" i="5"/>
  <c r="F34" i="5"/>
  <c r="E34" i="5"/>
  <c r="D34" i="5"/>
  <c r="U33" i="5"/>
  <c r="T33" i="5"/>
  <c r="S33" i="5"/>
  <c r="M33" i="5"/>
  <c r="L33" i="5"/>
  <c r="K33" i="5"/>
  <c r="J33" i="5"/>
  <c r="H33" i="5"/>
  <c r="G33" i="5"/>
  <c r="F33" i="5"/>
  <c r="E33" i="5"/>
  <c r="D33" i="5"/>
  <c r="T32" i="5"/>
  <c r="S32" i="5"/>
  <c r="M32" i="5"/>
  <c r="L32" i="5"/>
  <c r="K32" i="5"/>
  <c r="J32" i="5"/>
  <c r="H32" i="5"/>
  <c r="G32" i="5"/>
  <c r="F32" i="5"/>
  <c r="E32" i="5"/>
  <c r="D32" i="5"/>
  <c r="U31" i="5"/>
  <c r="T31" i="5"/>
  <c r="S31" i="5"/>
  <c r="M31" i="5"/>
  <c r="L31" i="5"/>
  <c r="K31" i="5"/>
  <c r="J31" i="5"/>
  <c r="H31" i="5"/>
  <c r="G31" i="5"/>
  <c r="F31" i="5"/>
  <c r="E31" i="5"/>
  <c r="D31" i="5"/>
  <c r="T30" i="5"/>
  <c r="S30" i="5"/>
  <c r="M30" i="5"/>
  <c r="L30" i="5"/>
  <c r="K30" i="5"/>
  <c r="J30" i="5"/>
  <c r="I30" i="5"/>
  <c r="H30" i="5"/>
  <c r="G30" i="5"/>
  <c r="F30" i="5"/>
  <c r="E30" i="5"/>
  <c r="D30" i="5"/>
  <c r="U29" i="5"/>
  <c r="T29" i="5"/>
  <c r="S29" i="5"/>
  <c r="M29" i="5"/>
  <c r="L29" i="5"/>
  <c r="K29" i="5"/>
  <c r="J29" i="5"/>
  <c r="H29" i="5"/>
  <c r="G29" i="5"/>
  <c r="F29" i="5"/>
  <c r="E29" i="5"/>
  <c r="D29" i="5"/>
  <c r="U28" i="5"/>
  <c r="T28" i="5"/>
  <c r="S28" i="5"/>
  <c r="M28" i="5"/>
  <c r="L28" i="5"/>
  <c r="K28" i="5"/>
  <c r="J28" i="5"/>
  <c r="H28" i="5"/>
  <c r="G28" i="5"/>
  <c r="F28" i="5"/>
  <c r="E28" i="5"/>
  <c r="D28" i="5"/>
  <c r="T27" i="5"/>
  <c r="S27" i="5"/>
  <c r="M27" i="5"/>
  <c r="L27" i="5"/>
  <c r="K27" i="5"/>
  <c r="J27" i="5"/>
  <c r="I27" i="5"/>
  <c r="H27" i="5"/>
  <c r="G27" i="5"/>
  <c r="F27" i="5"/>
  <c r="E27" i="5"/>
  <c r="D27" i="5"/>
  <c r="T26" i="5"/>
  <c r="S26" i="5"/>
  <c r="M26" i="5"/>
  <c r="L26" i="5"/>
  <c r="K26" i="5"/>
  <c r="J26" i="5"/>
  <c r="I26" i="5"/>
  <c r="H26" i="5"/>
  <c r="G26" i="5"/>
  <c r="F26" i="5"/>
  <c r="E26" i="5"/>
  <c r="D26" i="5"/>
  <c r="T25" i="5"/>
  <c r="S25" i="5"/>
  <c r="M25" i="5"/>
  <c r="L25" i="5"/>
  <c r="K25" i="5"/>
  <c r="J25" i="5"/>
  <c r="I25" i="5"/>
  <c r="H25" i="5"/>
  <c r="G25" i="5"/>
  <c r="F25" i="5"/>
  <c r="E25" i="5"/>
  <c r="D25" i="5"/>
  <c r="O24" i="5"/>
  <c r="M24" i="5"/>
  <c r="L24" i="5"/>
  <c r="K24" i="5"/>
  <c r="J24" i="5"/>
  <c r="I24" i="5"/>
  <c r="H24" i="5"/>
  <c r="G24" i="5"/>
  <c r="F24" i="5"/>
  <c r="E24" i="5"/>
  <c r="D24" i="5"/>
  <c r="B24" i="5"/>
  <c r="U23" i="5"/>
  <c r="T23" i="5"/>
  <c r="S23" i="5"/>
  <c r="M23" i="5"/>
  <c r="L23" i="5"/>
  <c r="K23" i="5"/>
  <c r="J23" i="5"/>
  <c r="I23" i="5"/>
  <c r="H23" i="5"/>
  <c r="G23" i="5"/>
  <c r="F23" i="5"/>
  <c r="E23" i="5"/>
  <c r="D23" i="5"/>
  <c r="U22" i="5"/>
  <c r="T22" i="5"/>
  <c r="S22" i="5"/>
  <c r="M22" i="5"/>
  <c r="L22" i="5"/>
  <c r="K22" i="5"/>
  <c r="J22" i="5"/>
  <c r="H22" i="5"/>
  <c r="G22" i="5"/>
  <c r="F22" i="5"/>
  <c r="E22" i="5"/>
  <c r="D22" i="5"/>
  <c r="U21" i="5"/>
  <c r="T21" i="5"/>
  <c r="S21" i="5"/>
  <c r="M21" i="5"/>
  <c r="L21" i="5"/>
  <c r="K21" i="5"/>
  <c r="J21" i="5"/>
  <c r="H21" i="5"/>
  <c r="G21" i="5"/>
  <c r="F21" i="5"/>
  <c r="E21" i="5"/>
  <c r="D21" i="5"/>
  <c r="U20" i="5"/>
  <c r="T20" i="5"/>
  <c r="S20" i="5"/>
  <c r="M20" i="5"/>
  <c r="L20" i="5"/>
  <c r="K20" i="5"/>
  <c r="J20" i="5"/>
  <c r="H20" i="5"/>
  <c r="G20" i="5"/>
  <c r="F20" i="5"/>
  <c r="E20" i="5"/>
  <c r="D20" i="5"/>
  <c r="U19" i="5"/>
  <c r="T19" i="5"/>
  <c r="S19" i="5"/>
  <c r="M19" i="5"/>
  <c r="L19" i="5"/>
  <c r="K19" i="5"/>
  <c r="J19" i="5"/>
  <c r="I19" i="5"/>
  <c r="H19" i="5"/>
  <c r="G19" i="5"/>
  <c r="F19" i="5"/>
  <c r="E19" i="5"/>
  <c r="D19" i="5"/>
  <c r="T18" i="5"/>
  <c r="S18" i="5"/>
  <c r="M18" i="5"/>
  <c r="L18" i="5"/>
  <c r="K18" i="5"/>
  <c r="J18" i="5"/>
  <c r="I18" i="5"/>
  <c r="H18" i="5"/>
  <c r="G18" i="5"/>
  <c r="F18" i="5"/>
  <c r="E18" i="5"/>
  <c r="D18" i="5"/>
  <c r="T17" i="5"/>
  <c r="S17" i="5"/>
  <c r="M17" i="5"/>
  <c r="L17" i="5"/>
  <c r="K17" i="5"/>
  <c r="J17" i="5"/>
  <c r="I17" i="5"/>
  <c r="H17" i="5"/>
  <c r="G17" i="5"/>
  <c r="F17" i="5"/>
  <c r="E17" i="5"/>
  <c r="D17" i="5"/>
  <c r="M16" i="5"/>
  <c r="L16" i="5"/>
  <c r="K16" i="5"/>
  <c r="J16" i="5"/>
  <c r="I16" i="5"/>
  <c r="H16" i="5"/>
  <c r="G16" i="5"/>
  <c r="F16" i="5"/>
  <c r="E16" i="5"/>
  <c r="D16" i="5"/>
  <c r="U15" i="5"/>
  <c r="T15" i="5"/>
  <c r="S15" i="5"/>
  <c r="M15" i="5"/>
  <c r="L15" i="5"/>
  <c r="K15" i="5"/>
  <c r="J15" i="5"/>
  <c r="I15" i="5"/>
  <c r="H15" i="5"/>
  <c r="G15" i="5"/>
  <c r="F15" i="5"/>
  <c r="E15" i="5"/>
  <c r="D15" i="5"/>
  <c r="T14" i="5"/>
  <c r="S14" i="5"/>
  <c r="M14" i="5"/>
  <c r="L14" i="5"/>
  <c r="K14" i="5"/>
  <c r="J14" i="5"/>
  <c r="H14" i="5"/>
  <c r="G14" i="5"/>
  <c r="F14" i="5"/>
  <c r="E14" i="5"/>
  <c r="D14" i="5"/>
  <c r="T13" i="5"/>
  <c r="S13" i="5"/>
  <c r="M13" i="5"/>
  <c r="L13" i="5"/>
  <c r="K13" i="5"/>
  <c r="J13" i="5"/>
  <c r="I13" i="5"/>
  <c r="H13" i="5"/>
  <c r="G13" i="5"/>
  <c r="F13" i="5"/>
  <c r="E13" i="5"/>
  <c r="D13" i="5"/>
  <c r="U12" i="5"/>
  <c r="T12" i="5"/>
  <c r="S12" i="5"/>
  <c r="M12" i="5"/>
  <c r="L12" i="5"/>
  <c r="K12" i="5"/>
  <c r="J12" i="5"/>
  <c r="H12" i="5"/>
  <c r="G12" i="5"/>
  <c r="F12" i="5"/>
  <c r="E12" i="5"/>
  <c r="D12" i="5"/>
  <c r="T11" i="5"/>
  <c r="S11" i="5"/>
  <c r="M11" i="5"/>
  <c r="L11" i="5"/>
  <c r="K11" i="5"/>
  <c r="J11" i="5"/>
  <c r="I11" i="5"/>
  <c r="H11" i="5"/>
  <c r="G11" i="5"/>
  <c r="F11" i="5"/>
  <c r="E11" i="5"/>
  <c r="D11" i="5"/>
  <c r="U10" i="5"/>
  <c r="T10" i="5"/>
  <c r="S10" i="5"/>
  <c r="M10" i="5"/>
  <c r="L10" i="5"/>
  <c r="K10" i="5"/>
  <c r="J10" i="5"/>
  <c r="H10" i="5"/>
  <c r="G10" i="5"/>
  <c r="F10" i="5"/>
  <c r="E10" i="5"/>
  <c r="D10" i="5"/>
  <c r="M9" i="5"/>
  <c r="L9" i="5"/>
  <c r="K9" i="5"/>
  <c r="J9" i="5"/>
  <c r="I9" i="5"/>
  <c r="H9" i="5"/>
  <c r="G9" i="5"/>
  <c r="F9" i="5"/>
  <c r="E9" i="5"/>
  <c r="D9" i="5"/>
  <c r="U8" i="5"/>
  <c r="O8" i="5"/>
  <c r="M8" i="5"/>
  <c r="L8" i="5"/>
  <c r="K8" i="5"/>
  <c r="J8" i="5"/>
  <c r="I8" i="5"/>
  <c r="H8" i="5"/>
  <c r="G8" i="5"/>
  <c r="F8" i="5"/>
  <c r="E8" i="5"/>
  <c r="D8" i="5"/>
  <c r="J60" i="3"/>
  <c r="I60" i="3"/>
  <c r="H60" i="3"/>
  <c r="E60" i="3"/>
  <c r="D60" i="3"/>
  <c r="J56" i="3"/>
  <c r="I56" i="3"/>
  <c r="H56" i="3"/>
  <c r="E56" i="3"/>
  <c r="D56" i="3"/>
  <c r="J55" i="3"/>
  <c r="I55" i="3"/>
  <c r="H55" i="3"/>
  <c r="E55" i="3"/>
  <c r="D55" i="3"/>
  <c r="J54" i="3"/>
  <c r="I54" i="3"/>
  <c r="H54" i="3"/>
  <c r="E54" i="3"/>
  <c r="U56" i="5" s="1"/>
  <c r="D54" i="3"/>
  <c r="J52" i="3"/>
  <c r="I52" i="3"/>
  <c r="H52" i="3"/>
  <c r="E52" i="3"/>
  <c r="D52" i="3"/>
  <c r="J51" i="3"/>
  <c r="I51" i="3"/>
  <c r="H51" i="3"/>
  <c r="E51" i="3"/>
  <c r="D51" i="3"/>
  <c r="J49" i="3"/>
  <c r="I49" i="3"/>
  <c r="H49" i="3"/>
  <c r="E49" i="3"/>
  <c r="D49" i="3"/>
  <c r="J48" i="3"/>
  <c r="I48" i="3"/>
  <c r="H48" i="3"/>
  <c r="E48" i="3"/>
  <c r="U51" i="5" s="1"/>
  <c r="D48" i="3"/>
  <c r="J47" i="3"/>
  <c r="I47" i="3"/>
  <c r="H47" i="3"/>
  <c r="E47" i="3"/>
  <c r="D47" i="3"/>
  <c r="J45" i="3"/>
  <c r="I45" i="3"/>
  <c r="H45" i="3"/>
  <c r="E45" i="3"/>
  <c r="D45" i="3"/>
  <c r="U50" i="5"/>
  <c r="J43" i="3"/>
  <c r="I43" i="3"/>
  <c r="H43" i="3"/>
  <c r="E43" i="3"/>
  <c r="D43" i="3"/>
  <c r="J40" i="3"/>
  <c r="I40" i="3"/>
  <c r="H40" i="3"/>
  <c r="E40" i="3"/>
  <c r="U43" i="5" s="1"/>
  <c r="D40" i="3"/>
  <c r="J39" i="3"/>
  <c r="I39" i="3"/>
  <c r="H39" i="3"/>
  <c r="E39" i="3"/>
  <c r="D39" i="3"/>
  <c r="J37" i="3"/>
  <c r="I37" i="3"/>
  <c r="H37" i="3"/>
  <c r="E37" i="3"/>
  <c r="U38" i="5" s="1"/>
  <c r="D37" i="3"/>
  <c r="J36" i="3"/>
  <c r="I36" i="3"/>
  <c r="H36" i="3"/>
  <c r="E36" i="3"/>
  <c r="D36" i="3"/>
  <c r="J35" i="3"/>
  <c r="I35" i="3"/>
  <c r="H35" i="3"/>
  <c r="E35" i="3"/>
  <c r="D35" i="3"/>
  <c r="J34" i="3"/>
  <c r="I34" i="3"/>
  <c r="H34" i="3"/>
  <c r="E34" i="3"/>
  <c r="D34" i="3"/>
  <c r="J32" i="3"/>
  <c r="I32" i="3"/>
  <c r="H32" i="3"/>
  <c r="E32" i="3"/>
  <c r="U36" i="5" s="1"/>
  <c r="D32" i="3"/>
  <c r="J30" i="3"/>
  <c r="I30" i="3"/>
  <c r="H30" i="3"/>
  <c r="E30" i="3"/>
  <c r="U32" i="5" s="1"/>
  <c r="D30" i="3"/>
  <c r="J28" i="3"/>
  <c r="I28" i="3"/>
  <c r="H28" i="3"/>
  <c r="E28" i="3"/>
  <c r="D28" i="3"/>
  <c r="J27" i="3"/>
  <c r="I27" i="3"/>
  <c r="H27" i="3"/>
  <c r="E27" i="3"/>
  <c r="D27" i="3"/>
  <c r="J26" i="3"/>
  <c r="I26" i="3"/>
  <c r="H26" i="3"/>
  <c r="E26" i="3"/>
  <c r="U30" i="5" s="1"/>
  <c r="D26" i="3"/>
  <c r="J24" i="3"/>
  <c r="I24" i="3"/>
  <c r="H24" i="3"/>
  <c r="E24" i="3"/>
  <c r="U27" i="5" s="1"/>
  <c r="D24" i="3"/>
  <c r="J23" i="3"/>
  <c r="I23" i="3"/>
  <c r="H23" i="3"/>
  <c r="E23" i="3"/>
  <c r="D23" i="3"/>
  <c r="J22" i="3"/>
  <c r="I22" i="3"/>
  <c r="H22" i="3"/>
  <c r="E22" i="3"/>
  <c r="D22" i="3"/>
  <c r="B21" i="3"/>
  <c r="J20" i="3"/>
  <c r="I20" i="3"/>
  <c r="H20" i="3"/>
  <c r="E20" i="3"/>
  <c r="D20" i="3"/>
  <c r="J19" i="3"/>
  <c r="I19" i="3"/>
  <c r="H19" i="3"/>
  <c r="E19" i="3"/>
  <c r="D19" i="3"/>
  <c r="U18" i="5"/>
  <c r="J18" i="3"/>
  <c r="I18" i="3"/>
  <c r="H18" i="3"/>
  <c r="E18" i="3"/>
  <c r="D18" i="3"/>
  <c r="J17" i="3"/>
  <c r="I17" i="3"/>
  <c r="H17" i="3"/>
  <c r="E17" i="3"/>
  <c r="D17" i="3"/>
  <c r="J16" i="3"/>
  <c r="I16" i="3"/>
  <c r="H16" i="3"/>
  <c r="E16" i="3"/>
  <c r="D16" i="3"/>
  <c r="J14" i="3"/>
  <c r="I14" i="3"/>
  <c r="H14" i="3"/>
  <c r="E14" i="3"/>
  <c r="U14" i="5" s="1"/>
  <c r="D14" i="3"/>
  <c r="J13" i="3"/>
  <c r="I13" i="3"/>
  <c r="H13" i="3"/>
  <c r="E13" i="3"/>
  <c r="D13" i="3"/>
  <c r="J12" i="3"/>
  <c r="I12" i="3"/>
  <c r="H12" i="3"/>
  <c r="E12" i="3"/>
  <c r="U13" i="5" s="1"/>
  <c r="D12" i="3"/>
  <c r="J10" i="3"/>
  <c r="I10" i="3"/>
  <c r="H10" i="3"/>
  <c r="E10" i="3"/>
  <c r="D10" i="3"/>
  <c r="J9" i="3"/>
  <c r="I9" i="3"/>
  <c r="H9" i="3"/>
  <c r="E9" i="3"/>
  <c r="D9" i="3"/>
  <c r="L39" i="3" l="1"/>
  <c r="L41" i="3"/>
  <c r="L42" i="3"/>
  <c r="L43" i="3"/>
  <c r="F11" i="3"/>
  <c r="G16" i="3"/>
  <c r="T34" i="5"/>
  <c r="G33" i="3"/>
  <c r="F33" i="3"/>
  <c r="G42" i="3"/>
  <c r="G41" i="3"/>
  <c r="F42" i="3"/>
  <c r="F41" i="3"/>
  <c r="G29" i="3"/>
  <c r="F29" i="3"/>
  <c r="F58" i="3"/>
  <c r="G58" i="3"/>
  <c r="G11" i="3"/>
  <c r="G53" i="3"/>
  <c r="F53" i="3"/>
  <c r="G57" i="3"/>
  <c r="F57" i="3"/>
  <c r="G25" i="3"/>
  <c r="F25" i="3"/>
  <c r="G50" i="3"/>
  <c r="F50" i="3"/>
  <c r="G28" i="3"/>
  <c r="G37" i="3"/>
  <c r="G48" i="3"/>
  <c r="F55" i="3"/>
  <c r="S34" i="5"/>
  <c r="H7" i="1"/>
  <c r="H8" i="1"/>
  <c r="H11" i="1"/>
  <c r="H15" i="1"/>
  <c r="F30" i="3"/>
  <c r="E44" i="3"/>
  <c r="U48" i="5" s="1"/>
  <c r="F27" i="3"/>
  <c r="G10" i="3"/>
  <c r="D15" i="3"/>
  <c r="G36" i="3"/>
  <c r="G47" i="3"/>
  <c r="H10" i="1"/>
  <c r="F18" i="3"/>
  <c r="F36" i="3"/>
  <c r="D21" i="3"/>
  <c r="F60" i="3"/>
  <c r="H9" i="1"/>
  <c r="H13" i="1"/>
  <c r="G17" i="3"/>
  <c r="D8" i="3"/>
  <c r="D38" i="3"/>
  <c r="H14" i="1"/>
  <c r="G9" i="3"/>
  <c r="H44" i="3"/>
  <c r="F47" i="3"/>
  <c r="F52" i="3"/>
  <c r="S9" i="5"/>
  <c r="T48" i="5"/>
  <c r="H16" i="1"/>
  <c r="F22" i="3"/>
  <c r="F26" i="3"/>
  <c r="F35" i="3"/>
  <c r="F17" i="3"/>
  <c r="G18" i="3"/>
  <c r="L22" i="3"/>
  <c r="L26" i="3"/>
  <c r="S24" i="5"/>
  <c r="F19" i="3"/>
  <c r="F23" i="3"/>
  <c r="L9" i="3"/>
  <c r="F13" i="3"/>
  <c r="F28" i="3"/>
  <c r="F32" i="3"/>
  <c r="D31" i="3"/>
  <c r="D44" i="3"/>
  <c r="G56" i="3"/>
  <c r="G60" i="3"/>
  <c r="S40" i="5"/>
  <c r="H5" i="1"/>
  <c r="H6" i="1"/>
  <c r="G14" i="3"/>
  <c r="E15" i="3"/>
  <c r="G20" i="3"/>
  <c r="L23" i="3"/>
  <c r="G26" i="3"/>
  <c r="L32" i="3"/>
  <c r="F34" i="3"/>
  <c r="F39" i="3"/>
  <c r="G43" i="3"/>
  <c r="G51" i="3"/>
  <c r="G55" i="3"/>
  <c r="F56" i="3"/>
  <c r="S48" i="5"/>
  <c r="I21" i="3"/>
  <c r="L24" i="3"/>
  <c r="H38" i="3"/>
  <c r="F45" i="3"/>
  <c r="G13" i="3"/>
  <c r="L30" i="3"/>
  <c r="I31" i="3"/>
  <c r="G35" i="3"/>
  <c r="G40" i="3"/>
  <c r="G52" i="3"/>
  <c r="S16" i="5"/>
  <c r="J8" i="3"/>
  <c r="T9" i="5"/>
  <c r="T24" i="5"/>
  <c r="T40" i="5"/>
  <c r="J44" i="3"/>
  <c r="J15" i="3"/>
  <c r="J21" i="3"/>
  <c r="J38" i="3"/>
  <c r="T16" i="5"/>
  <c r="J31" i="3"/>
  <c r="L10" i="3"/>
  <c r="G12" i="3"/>
  <c r="H21" i="3"/>
  <c r="G22" i="3"/>
  <c r="G27" i="3"/>
  <c r="G30" i="3"/>
  <c r="G32" i="3"/>
  <c r="G39" i="3"/>
  <c r="G45" i="3"/>
  <c r="L49" i="3"/>
  <c r="G54" i="3"/>
  <c r="L20" i="3"/>
  <c r="L51" i="3"/>
  <c r="H8" i="3"/>
  <c r="H15" i="3"/>
  <c r="G19" i="3"/>
  <c r="G24" i="3"/>
  <c r="G49" i="3"/>
  <c r="I8" i="3"/>
  <c r="I15" i="3"/>
  <c r="G23" i="3"/>
  <c r="I38" i="3"/>
  <c r="I44" i="3"/>
  <c r="G34" i="3"/>
  <c r="U45" i="5"/>
  <c r="U53" i="5"/>
  <c r="E38" i="3"/>
  <c r="F40" i="3"/>
  <c r="F43" i="3"/>
  <c r="F54" i="3"/>
  <c r="U25" i="5"/>
  <c r="U54" i="5"/>
  <c r="F14" i="3"/>
  <c r="F16" i="3"/>
  <c r="F9" i="3"/>
  <c r="F10" i="3"/>
  <c r="F12" i="3"/>
  <c r="L14" i="3"/>
  <c r="L16" i="3"/>
  <c r="F20" i="3"/>
  <c r="E21" i="3"/>
  <c r="F37" i="3"/>
  <c r="L40" i="3"/>
  <c r="F48" i="3"/>
  <c r="F49" i="3"/>
  <c r="F51" i="3"/>
  <c r="L54" i="3"/>
  <c r="U11" i="5"/>
  <c r="U17" i="5"/>
  <c r="U26" i="5"/>
  <c r="E8" i="3"/>
  <c r="L12" i="3"/>
  <c r="F24" i="3"/>
  <c r="L37" i="3"/>
  <c r="L48" i="3"/>
  <c r="L34" i="3"/>
  <c r="U37" i="5"/>
  <c r="H31" i="3"/>
  <c r="E31" i="3"/>
  <c r="E7" i="3" l="1"/>
  <c r="F15" i="3"/>
  <c r="G15" i="3"/>
  <c r="F44" i="3"/>
  <c r="G38" i="3"/>
  <c r="G44" i="3"/>
  <c r="I7" i="3"/>
  <c r="L44" i="3"/>
  <c r="D7" i="3"/>
  <c r="G31" i="3"/>
  <c r="S8" i="5"/>
  <c r="U16" i="5"/>
  <c r="H7" i="3"/>
  <c r="L15" i="3"/>
  <c r="G8" i="3"/>
  <c r="T8" i="5"/>
  <c r="J7" i="3"/>
  <c r="G21" i="3"/>
  <c r="L38" i="3"/>
  <c r="F38" i="3"/>
  <c r="U40" i="5"/>
  <c r="L8" i="3"/>
  <c r="F8" i="3"/>
  <c r="F21" i="3"/>
  <c r="U24" i="5"/>
  <c r="L21" i="3"/>
  <c r="U34" i="5"/>
  <c r="F31" i="3"/>
  <c r="L31" i="3"/>
  <c r="G7" i="3" l="1"/>
  <c r="L7" i="3"/>
  <c r="F7" i="3"/>
  <c r="M5" i="3"/>
</calcChain>
</file>

<file path=xl/sharedStrings.xml><?xml version="1.0" encoding="utf-8"?>
<sst xmlns="http://schemas.openxmlformats.org/spreadsheetml/2006/main" count="2645" uniqueCount="1096">
  <si>
    <t>Маълумот учун қабул қилинган билан %да</t>
  </si>
  <si>
    <t>Т/р</t>
  </si>
  <si>
    <r>
      <rPr>
        <b/>
        <sz val="16"/>
        <rFont val="Cambria"/>
        <family val="1"/>
        <charset val="204"/>
      </rPr>
      <t>Таркибий бўлинмалар</t>
    </r>
    <r>
      <rPr>
        <b/>
        <sz val="14"/>
        <rFont val="Cambria"/>
        <family val="1"/>
        <charset val="204"/>
      </rPr>
      <t xml:space="preserve">
</t>
    </r>
    <r>
      <rPr>
        <i/>
        <sz val="14"/>
        <rFont val="Cambria"/>
        <family val="1"/>
        <charset val="204"/>
      </rPr>
      <t>(департамент, бошқарма, бўлим)</t>
    </r>
  </si>
  <si>
    <t>Жами топшириқ сони</t>
  </si>
  <si>
    <t>шу жумладан:</t>
  </si>
  <si>
    <t>Бажарилган</t>
  </si>
  <si>
    <t>Бажарилмоқда</t>
  </si>
  <si>
    <t>шундан:</t>
  </si>
  <si>
    <r>
      <rPr>
        <b/>
        <sz val="12"/>
        <rFont val="Cambria"/>
        <family val="1"/>
        <charset val="204"/>
      </rPr>
      <t xml:space="preserve">доимий 
</t>
    </r>
    <r>
      <rPr>
        <i/>
        <sz val="11"/>
        <rFont val="Cambria"/>
        <family val="1"/>
        <charset val="204"/>
      </rPr>
      <t>(маълумот учун қабул қилинган)</t>
    </r>
  </si>
  <si>
    <t>ижрода</t>
  </si>
  <si>
    <t>муддати кечиктирилган</t>
  </si>
  <si>
    <t>сони</t>
  </si>
  <si>
    <t>фоиз</t>
  </si>
  <si>
    <t>Вазирлик марказий аппарати бўйича жами</t>
  </si>
  <si>
    <r>
      <rPr>
        <b/>
        <sz val="16"/>
        <rFont val="Cambria"/>
        <family val="1"/>
        <charset val="204"/>
      </rPr>
      <t xml:space="preserve">Вазирнинг биринчи ўринбосари мажмуаси </t>
    </r>
    <r>
      <rPr>
        <i/>
        <sz val="16"/>
        <rFont val="Cambria"/>
        <family val="1"/>
        <charset val="204"/>
      </rPr>
      <t>(вакант)</t>
    </r>
  </si>
  <si>
    <t>Эргашев Абдимухтор Эргашевич</t>
  </si>
  <si>
    <t>Санақулов Мизроб Фармонқулович</t>
  </si>
  <si>
    <t>Мадибоев Нодирбек Жамолидинович</t>
  </si>
  <si>
    <t>Вазирнинг биринчи ўринбосари</t>
  </si>
  <si>
    <t>Мирзаев Фаррух Рузибоевич</t>
  </si>
  <si>
    <t>Исмоилов Кодир Бахадирович</t>
  </si>
  <si>
    <t>Дарманов Мухтор Мухаммадович</t>
  </si>
  <si>
    <r>
      <rPr>
        <b/>
        <sz val="16"/>
        <rFont val="Cambria"/>
        <family val="1"/>
        <charset val="204"/>
      </rPr>
      <t xml:space="preserve">Вазир ўринбосари </t>
    </r>
    <r>
      <rPr>
        <b/>
        <sz val="16"/>
        <color rgb="FF0070C0"/>
        <rFont val="Cambria"/>
        <family val="1"/>
        <charset val="204"/>
      </rPr>
      <t>А.Қосимов</t>
    </r>
    <r>
      <rPr>
        <b/>
        <sz val="16"/>
        <rFont val="Cambria"/>
        <family val="1"/>
        <charset val="204"/>
      </rPr>
      <t xml:space="preserve"> мажмуаси</t>
    </r>
  </si>
  <si>
    <t>Қосимов Акмалжон Маликжонович</t>
  </si>
  <si>
    <t>Қулмирзаев Соатмурод Хўжаназарович</t>
  </si>
  <si>
    <t>Жўраев Илҳом Самадович</t>
  </si>
  <si>
    <t>Муҳиддинов Миршоджон Рустамович</t>
  </si>
  <si>
    <t>Жумаев Отабек Толибович</t>
  </si>
  <si>
    <t>Юлдашов Зафарбек Рустамович</t>
  </si>
  <si>
    <t>Холов Жавлонбек Давронович</t>
  </si>
  <si>
    <r>
      <rPr>
        <b/>
        <sz val="16"/>
        <rFont val="Cambria"/>
        <family val="1"/>
        <charset val="204"/>
      </rPr>
      <t xml:space="preserve">Вазир ўринбосари </t>
    </r>
    <r>
      <rPr>
        <b/>
        <sz val="16"/>
        <color rgb="FF0070C0"/>
        <rFont val="Cambria"/>
        <family val="1"/>
        <charset val="204"/>
      </rPr>
      <t>Қ.Юлдашев</t>
    </r>
    <r>
      <rPr>
        <b/>
        <sz val="16"/>
        <rFont val="Cambria"/>
        <family val="1"/>
        <charset val="204"/>
      </rPr>
      <t xml:space="preserve"> мажмуаси</t>
    </r>
  </si>
  <si>
    <t>Юлдашев Қаҳрамон Анваржонович</t>
  </si>
  <si>
    <t>Икрамов Иззатилла Суннатиллаевич</t>
  </si>
  <si>
    <t>Рахимов Баҳодир Таирович</t>
  </si>
  <si>
    <t>Жўраев Асрор Рустамович</t>
  </si>
  <si>
    <t>Соатов Ойбек Ибрагимович</t>
  </si>
  <si>
    <t>Тешаев Фозил Исматуллоевич</t>
  </si>
  <si>
    <t>Махсудов Бобомурод Юлдошевич</t>
  </si>
  <si>
    <t>Зайнабудинов Саъдулла Арабидинович</t>
  </si>
  <si>
    <t>Хакимов Азиз Мурадович</t>
  </si>
  <si>
    <r>
      <rPr>
        <b/>
        <sz val="16"/>
        <rFont val="Cambria"/>
        <family val="1"/>
        <charset val="204"/>
      </rPr>
      <t xml:space="preserve">Вазир ўринбосари </t>
    </r>
    <r>
      <rPr>
        <b/>
        <sz val="16"/>
        <color rgb="FF0070C0"/>
        <rFont val="Cambria"/>
        <family val="1"/>
        <charset val="204"/>
      </rPr>
      <t>Ж.Абдузухуров</t>
    </r>
    <r>
      <rPr>
        <b/>
        <sz val="16"/>
        <rFont val="Cambria"/>
        <family val="1"/>
        <charset val="204"/>
      </rPr>
      <t xml:space="preserve"> мажмуаси</t>
    </r>
  </si>
  <si>
    <t>Инаков Баҳром Раҳимжанович</t>
  </si>
  <si>
    <t>Артиков Зафар Болтабаевич</t>
  </si>
  <si>
    <t>Сайфиев Мухиддин Исроилович</t>
  </si>
  <si>
    <t>Юнусов Баҳодир Марисович</t>
  </si>
  <si>
    <t>Каюпов Нурсултан Сакенович</t>
  </si>
  <si>
    <t>Джуманов Анвар Абитович</t>
  </si>
  <si>
    <r>
      <rPr>
        <b/>
        <sz val="16"/>
        <rFont val="Cambria"/>
        <family val="1"/>
        <charset val="204"/>
      </rPr>
      <t xml:space="preserve">Вазир ўринбосари </t>
    </r>
    <r>
      <rPr>
        <b/>
        <sz val="16"/>
        <color rgb="FF0070C0"/>
        <rFont val="Cambria"/>
        <family val="1"/>
        <charset val="204"/>
      </rPr>
      <t>А.Шукуров</t>
    </r>
    <r>
      <rPr>
        <b/>
        <sz val="16"/>
        <rFont val="Cambria"/>
        <family val="1"/>
        <charset val="204"/>
      </rPr>
      <t xml:space="preserve"> мажмуаси</t>
    </r>
  </si>
  <si>
    <t>Акрамов Шохрух Илхомович</t>
  </si>
  <si>
    <t>Атакулов Тухтамурод Умарович</t>
  </si>
  <si>
    <t>Раимов Жавлонбек Фарход ўғли</t>
  </si>
  <si>
    <t>Вазирга тўғридан-тўғри бўйсинувчи таркибий бўлинма</t>
  </si>
  <si>
    <t>Бурханов Улуғбек Мурадиллаевич</t>
  </si>
  <si>
    <t>Пардаев Юсуф Неъматуллаевич</t>
  </si>
  <si>
    <t>Ашуров Фахриддин Хушвактович</t>
  </si>
  <si>
    <t>Ходжаева Фируза Эргашевна</t>
  </si>
  <si>
    <t>Хамидов Шуҳрат Нематуллоевич</t>
  </si>
  <si>
    <t>Назиров Дилшодбек Бохадирович</t>
  </si>
  <si>
    <t>Шавкатов Жавоҳир Тоҳир ўғли</t>
  </si>
  <si>
    <t>Зоидов Аброр Валиевич</t>
  </si>
  <si>
    <t>Исматуллаев Рустам Махмудович</t>
  </si>
  <si>
    <t>Акбаров Азиз Рахмонбердиевич</t>
  </si>
  <si>
    <t>Буронов Мизроб Мовлонович</t>
  </si>
  <si>
    <t>№</t>
  </si>
  <si>
    <t>Ҳужжат
рақами 
ва санаси</t>
  </si>
  <si>
    <t>Топшириқ мазмуни</t>
  </si>
  <si>
    <t>Ижро муддати</t>
  </si>
  <si>
    <t>Топшириққа масъул раҳбар</t>
  </si>
  <si>
    <t>Масъул ходим</t>
  </si>
  <si>
    <t>Топшириқ
 коди</t>
  </si>
  <si>
    <t xml:space="preserve">Топширқ 
сони </t>
  </si>
  <si>
    <t>Бажарилмади</t>
  </si>
  <si>
    <t>Бажарилди</t>
  </si>
  <si>
    <t>Ижрода</t>
  </si>
  <si>
    <r>
      <rPr>
        <b/>
        <sz val="14"/>
        <color rgb="FF000000"/>
        <rFont val="Cambria"/>
        <family val="1"/>
        <charset val="204"/>
      </rPr>
      <t xml:space="preserve">Шундан,
доимий
</t>
    </r>
    <r>
      <rPr>
        <i/>
        <sz val="12"/>
        <color rgb="FF000000"/>
        <rFont val="Cambria"/>
        <family val="1"/>
        <charset val="204"/>
      </rPr>
      <t>(маълумот учун қабул қилинган)</t>
    </r>
  </si>
  <si>
    <t>Ҳужжат 
тури</t>
  </si>
  <si>
    <t>Изоҳ</t>
  </si>
  <si>
    <t>Сабаб</t>
  </si>
  <si>
    <t>ПФ-22 
 16.02.2026</t>
  </si>
  <si>
    <t>Тўғридан-тўғри вазирга бўйсинувчи</t>
  </si>
  <si>
    <t>ечилган</t>
  </si>
  <si>
    <t>ПҚ-308 
 30.08.2024</t>
  </si>
  <si>
    <t>Қосимов Акмалжон Маликжанович</t>
  </si>
  <si>
    <t>ПҚ-132 
 01.04.2025</t>
  </si>
  <si>
    <t>Абдузухуров Жамшиджон Толибович</t>
  </si>
  <si>
    <t>Юлдашев Қахрамон Анварджанович</t>
  </si>
  <si>
    <t>Шукуров Алишер Нематуллаевич</t>
  </si>
  <si>
    <t>ПҚ-23 
 26.01.2023</t>
  </si>
  <si>
    <t xml:space="preserve"> ПҚ-8 
 14.01.2026</t>
  </si>
  <si>
    <t>ПФ-109 
 07.07.2025</t>
  </si>
  <si>
    <t>VFO7483</t>
  </si>
  <si>
    <t>XGV6246</t>
  </si>
  <si>
    <t>NAZ1604</t>
  </si>
  <si>
    <t>ПҚ-222 
 14.06.2024</t>
  </si>
  <si>
    <t>ПҚ-388 
 26.12.2025</t>
  </si>
  <si>
    <t>ПҚ-9 
 15.01.2026</t>
  </si>
  <si>
    <t>ПҚ-59 
 11.02.2026</t>
  </si>
  <si>
    <t>JKV7641</t>
  </si>
  <si>
    <t>32-2025 
 07.08.2025</t>
  </si>
  <si>
    <t>ПФ-36 
 16.02.2024</t>
  </si>
  <si>
    <t>ПҚ-183 
 15.05.2025</t>
  </si>
  <si>
    <t>ПФ-117 
 25.07.2025</t>
  </si>
  <si>
    <t>LAH7227</t>
  </si>
  <si>
    <t>ПҚ-440 
 16.12.2024</t>
  </si>
  <si>
    <t>ПҚ-162-сон қарор 
 24.05.2023</t>
  </si>
  <si>
    <t>ПҚ-113 
 05.04.2023</t>
  </si>
  <si>
    <t>6в-банд-банд
Вазирлик: в) ҳар ойда битта ҳудудда халқаро молия институтларининг грант маблағлари ҳисобидан Билим ва инновациялар миллий маркази, тегишли илмий-тадқиқот институтлари ва бошқа илмий муассасаларни жалб қилган ҳолда хорижий ва маҳаллий малакали мутахассислар иштирокида мева-сабзавот, картошка, полиз, дуккакли ва мойли экинлар, доривор ўсимликлар етиштириш, уларни қайта ишлаш, экспорт қилиш бўйича семинар-тренинглар ўтказиб борсин;
Механизм: (ҳар ойда битта ҳудудда)</t>
  </si>
  <si>
    <t>OFF9973</t>
  </si>
  <si>
    <t>7.а.-банд-банд
Қонунчилик ҳужжатлари ва топшириқлар ижросини таъминлашда жамоатчилик назоратини ўрнатиш мақсадида 2025 йил 1 октябрдан бошлаб: (а) ижро интизоми тўғрисидаги тегишли маълумотларни давлат органлари ва ташкилотлар, шунингдек, Адлия вазирлигининг веб-саҳифаларига жойлаштириб, ҳар ойда маълумотларни янгилаб бориш амалиёти йўлга қўйилсин.</t>
  </si>
  <si>
    <t>JRI8528</t>
  </si>
  <si>
    <t>ЎРҚ-937 
 05.08.2024</t>
  </si>
  <si>
    <t>16.10-модда-банд
Автоматлаштирилган ахборот тизимига маълумотларни ва ҳужжатларни киритишнинг (бириктиришнинг) иккинчи босқичида икки ой муддатда ушбу модданинг иккинчи қисмида кўрсатилган ваколатли ташкилотлар:
юборилган электрон йиғмажилдни кўриб чиқади;
маълумотлар ва ҳужжатларни автоматлаштирилган ахборот тизимига киритади (бириктиради).
Автоматлаштирилган ахборот тизимига: 10) Ўзбекистон Республикаси Қишлоқ хўжалиги вазирлиги ҳузуридаги «Ўздаверлойиҳа» давлат илмий-лойиҳалаш институти томонидан — қишлоқ хўжалиги ва ўрмон хўжалиги ишлаб чиқариши нобудгарчилигининг миқдори (бундан якка тартибдаги уй-жойлар қурилган ер участкалари мустасно) тўғрисидаги маълумотлар ва ҳужжатлар киритилади (бириктирилади).</t>
  </si>
  <si>
    <t>YMX2279</t>
  </si>
  <si>
    <t>22-модда-банд
Ушбу Қонунга мувофиқ ер участкасига бўлган ижара ҳуқуқи эътироф этилиши лозим бўлган ер участкаси аҳоли пунктларининг (шаҳарлар, посёлкалар ва қишлоқ аҳоли пунктларининг) ерлари ёки саноат, транспорт, алоқа, мудофаа ва бошқа мақсадларга мўлжалланган ерлар тоифасига кирмаган тақдирда ҳам ер участкасига бўлган ижара ҳуқуқининг эътироф этилишига йўл қўйилади, бундан суғориладиган ерлар мустасно.
Бунда ер участкасига бўлган ижара ҳуқуқининг эътироф этилиши мазкур ер участкасини қонунчилик ҳужжатларига мувофиқ аҳоли пунктларининг (шаҳарлар, посёлкалар ва қишлоқ аҳоли пунктларининг) ерлари ёки саноат, транспорт, алоқа, мудофаа ва бошқа мақсадларга мўлжалланган ерлар тоифасига ўтказиш учун асос бўлади.</t>
  </si>
  <si>
    <t>BGL5686</t>
  </si>
  <si>
    <t>ПҚ-386 
 24.12.2025</t>
  </si>
  <si>
    <t>ПҚ-136 
 08.04.2025</t>
  </si>
  <si>
    <t>ПҚ-228 
 24.07.2025</t>
  </si>
  <si>
    <t>10-2023 
 10.04.2023</t>
  </si>
  <si>
    <t>ПҚ-49 
 05.02.2026</t>
  </si>
  <si>
    <t>ПФ-87 
 15.05.2025</t>
  </si>
  <si>
    <t>SBV1635</t>
  </si>
  <si>
    <t>9-2026 
 09.02.2026</t>
  </si>
  <si>
    <t>ПФ-100 
 10.07.2024</t>
  </si>
  <si>
    <t>ПҚ-422 
 29.12.2023</t>
  </si>
  <si>
    <t>ПФ-224 
 21.11.2025</t>
  </si>
  <si>
    <t>ПҚ-70 
 21.02.2026</t>
  </si>
  <si>
    <t>ПҚ-260 
 03.08.2023</t>
  </si>
  <si>
    <t>Раёсат мажлиси 15.04.2026 й. 34-сон 
5-илова 102-банд</t>
  </si>
  <si>
    <t>ПФ-76-сон 
 24.05.2023</t>
  </si>
  <si>
    <t>ПФ-21 
 16.02.2026</t>
  </si>
  <si>
    <t>XGW0443</t>
  </si>
  <si>
    <t>5-2026 
 23.01.2026</t>
  </si>
  <si>
    <t>ПҚ-410 
 29.11.2024</t>
  </si>
  <si>
    <t>7-2026 
 03.02.2026</t>
  </si>
  <si>
    <t>ПҚ–322 
 31.10.2025</t>
  </si>
  <si>
    <t>55-2025 
 15.11.2025</t>
  </si>
  <si>
    <t>JVU4721</t>
  </si>
  <si>
    <t>ПҚ-106 
 28.01.2022</t>
  </si>
  <si>
    <t>ПФ-177 
 26.09.2025</t>
  </si>
  <si>
    <t>DHI9482</t>
  </si>
  <si>
    <t>Ф-52 
 10.05.2022</t>
  </si>
  <si>
    <t>DUS8377</t>
  </si>
  <si>
    <t>KGJ6442</t>
  </si>
  <si>
    <t>ПҚ-44 
 07.02.2025</t>
  </si>
  <si>
    <t>SRO1183</t>
  </si>
  <si>
    <t>ZJW1933</t>
  </si>
  <si>
    <t>YQB3673</t>
  </si>
  <si>
    <t>ПФ-199 
 23.11.2023</t>
  </si>
  <si>
    <t>DWN6440</t>
  </si>
  <si>
    <r>
      <rPr>
        <b/>
        <sz val="16"/>
        <rFont val="Cambria"/>
        <family val="1"/>
        <charset val="204"/>
      </rPr>
      <t xml:space="preserve">"Ijro.gov.uz" тизимида </t>
    </r>
    <r>
      <rPr>
        <b/>
        <sz val="16"/>
        <color rgb="FFC00000"/>
        <rFont val="Cambria"/>
        <family val="1"/>
        <charset val="204"/>
      </rPr>
      <t>ноябрь-декабрь</t>
    </r>
    <r>
      <rPr>
        <b/>
        <sz val="16"/>
        <rFont val="Cambria"/>
        <family val="1"/>
        <charset val="204"/>
      </rPr>
      <t xml:space="preserve"> ойида бажарилиши лозим бўлган </t>
    </r>
    <r>
      <rPr>
        <b/>
        <sz val="16"/>
        <color rgb="FFC00000"/>
        <rFont val="Cambria"/>
        <family val="1"/>
        <charset val="204"/>
      </rPr>
      <t xml:space="preserve">Президент топшириқлари </t>
    </r>
    <r>
      <rPr>
        <b/>
        <i/>
        <u/>
        <sz val="16"/>
        <color rgb="FF0070C0"/>
        <rFont val="Cambria"/>
        <family val="1"/>
        <charset val="204"/>
      </rPr>
      <t>(асосий ижрочи)</t>
    </r>
    <r>
      <rPr>
        <b/>
        <sz val="16"/>
        <rFont val="Cambria"/>
        <family val="1"/>
        <charset val="204"/>
      </rPr>
      <t>ижро ҳолати тўғрисида
М А Ъ Л У М О Т</t>
    </r>
  </si>
  <si>
    <t>2025 йил 24 ноябрь соат 13:00 ҳолатига</t>
  </si>
  <si>
    <r>
      <rPr>
        <b/>
        <sz val="16"/>
        <rFont val="Cambria"/>
        <family val="1"/>
        <charset val="204"/>
      </rPr>
      <t>Таркибий бўлинмалар</t>
    </r>
    <r>
      <rPr>
        <b/>
        <sz val="14"/>
        <rFont val="Cambria"/>
        <family val="1"/>
        <charset val="204"/>
      </rPr>
      <t xml:space="preserve">
</t>
    </r>
    <r>
      <rPr>
        <sz val="14"/>
        <rFont val="Cambria"/>
        <family val="1"/>
        <charset val="204"/>
      </rPr>
      <t>(департамент, бошқарма, бўлим)</t>
    </r>
    <r>
      <rPr>
        <b/>
        <sz val="14"/>
        <rFont val="Cambria"/>
        <family val="1"/>
        <charset val="204"/>
      </rPr>
      <t xml:space="preserve">
</t>
    </r>
  </si>
  <si>
    <r>
      <rPr>
        <b/>
        <sz val="14"/>
        <rFont val="Cambria"/>
        <family val="1"/>
        <charset val="204"/>
      </rPr>
      <t xml:space="preserve">Жами топшириқ </t>
    </r>
    <r>
      <rPr>
        <i/>
        <sz val="14"/>
        <rFont val="Cambria"/>
        <family val="1"/>
        <charset val="204"/>
      </rPr>
      <t xml:space="preserve">(ноябрь-декабрь) </t>
    </r>
    <r>
      <rPr>
        <b/>
        <sz val="14"/>
        <rFont val="Cambria"/>
        <family val="1"/>
        <charset val="204"/>
      </rPr>
      <t xml:space="preserve">
сони</t>
    </r>
  </si>
  <si>
    <r>
      <rPr>
        <b/>
        <sz val="14"/>
        <rFont val="Cambria"/>
        <family val="1"/>
        <charset val="204"/>
      </rPr>
      <t xml:space="preserve">Бажарилган, </t>
    </r>
    <r>
      <rPr>
        <sz val="14"/>
        <rFont val="Cambria"/>
        <family val="1"/>
        <charset val="204"/>
      </rPr>
      <t>сони</t>
    </r>
  </si>
  <si>
    <t>Фоиз</t>
  </si>
  <si>
    <t>шундан</t>
  </si>
  <si>
    <t>ноябрь</t>
  </si>
  <si>
    <t>шу жумладан</t>
  </si>
  <si>
    <t>декабрь</t>
  </si>
  <si>
    <r>
      <rPr>
        <b/>
        <sz val="14"/>
        <rFont val="Cambria"/>
        <family val="1"/>
        <charset val="204"/>
      </rPr>
      <t xml:space="preserve">Бажарилмоқда
</t>
    </r>
    <r>
      <rPr>
        <i/>
        <sz val="14"/>
        <rFont val="Cambria"/>
        <family val="1"/>
        <charset val="204"/>
      </rPr>
      <t>(ижрода)</t>
    </r>
  </si>
  <si>
    <t>Омаров Сайдахмат Арзиматович</t>
  </si>
  <si>
    <t>Усмоналиев Ботир Усмоналиевич</t>
  </si>
  <si>
    <t>Юнусов Баходир Марисович</t>
  </si>
  <si>
    <t>Мансуров Отабек Бахтиёрович</t>
  </si>
  <si>
    <t>Қадиров Абдухалил Рўзмахамматович</t>
  </si>
  <si>
    <t>Маматов Расулжон Рахим ўғли</t>
  </si>
  <si>
    <t>Холмирзаев Исроилжон Акрамжонович</t>
  </si>
  <si>
    <t>Абдузухуров Жамшид Толибович</t>
  </si>
  <si>
    <t>Бабаханов Джамолиддин Яндирович</t>
  </si>
  <si>
    <t>Шукуров Алишер Неъматуллаевич</t>
  </si>
  <si>
    <t>Ибрагимов Хасан Оловитдинович</t>
  </si>
  <si>
    <t>Юсупов Бахром Болтаевич</t>
  </si>
  <si>
    <t>Шавкатов Жавохир Тохир ўғли</t>
  </si>
  <si>
    <t>Мирсаитов Миролим Улуғбек ўғли</t>
  </si>
  <si>
    <t>Тешабоев Шерзодбек Илхомович</t>
  </si>
  <si>
    <t>Суярова Хадича Ўткир қизи</t>
  </si>
  <si>
    <t>Балласов Бунёдбек Махаммадали ўғли</t>
  </si>
  <si>
    <r>
      <rPr>
        <b/>
        <sz val="16"/>
        <rFont val="Times New Roman"/>
        <family val="1"/>
        <charset val="204"/>
      </rPr>
      <t xml:space="preserve">"Ijro.gov.uz" тизимида </t>
    </r>
    <r>
      <rPr>
        <b/>
        <sz val="16"/>
        <color rgb="FF0070C0"/>
        <rFont val="Times New Roman"/>
        <family val="1"/>
        <charset val="204"/>
      </rPr>
      <t>Қишлоқ хўжалиги вазирлиги</t>
    </r>
    <r>
      <rPr>
        <b/>
        <sz val="16"/>
        <rFont val="Times New Roman"/>
        <family val="1"/>
        <charset val="204"/>
      </rPr>
      <t xml:space="preserve"> томонидан бажарилиши лозим бўлган топшириқлар ижро ҳолати тўғрисида
М А Ъ Л У М О Т
</t>
    </r>
  </si>
  <si>
    <t>30.08.2023 йил</t>
  </si>
  <si>
    <t>Ҳужжатлар ва топшириқлар</t>
  </si>
  <si>
    <t>Назоратга олинган
жами топшириқлар</t>
  </si>
  <si>
    <t>бажарилган</t>
  </si>
  <si>
    <r>
      <rPr>
        <b/>
        <sz val="12"/>
        <rFont val="Times New Roman"/>
        <family val="1"/>
        <charset val="204"/>
      </rPr>
      <t xml:space="preserve">бажарилмоқда
</t>
    </r>
    <r>
      <rPr>
        <i/>
        <sz val="12"/>
        <rFont val="Times New Roman"/>
        <family val="1"/>
        <charset val="204"/>
      </rPr>
      <t>(муддати келмаган)</t>
    </r>
  </si>
  <si>
    <t>бажарилмаган</t>
  </si>
  <si>
    <r>
      <rPr>
        <b/>
        <sz val="12"/>
        <rFont val="Times New Roman"/>
        <family val="1"/>
        <charset val="204"/>
      </rPr>
      <t xml:space="preserve">Ижро ҳолати,
</t>
    </r>
    <r>
      <rPr>
        <i/>
        <sz val="12"/>
        <rFont val="Times New Roman"/>
        <family val="1"/>
        <charset val="204"/>
      </rPr>
      <t>% да</t>
    </r>
  </si>
  <si>
    <t>Жами:</t>
  </si>
  <si>
    <t>Тоғаев Ботир Нормаҳмадович</t>
  </si>
  <si>
    <r>
      <rPr>
        <sz val="14"/>
        <rFont val="Times New Roman"/>
        <family val="1"/>
        <charset val="204"/>
      </rPr>
      <t xml:space="preserve">Вазирнинг биринчи ўринбосари </t>
    </r>
    <r>
      <rPr>
        <b/>
        <sz val="14"/>
        <color rgb="FF0070C0"/>
        <rFont val="Times New Roman"/>
        <family val="1"/>
        <charset val="204"/>
      </rPr>
      <t>Б.Тоғаев</t>
    </r>
    <r>
      <rPr>
        <sz val="14"/>
        <rFont val="Times New Roman"/>
        <family val="1"/>
        <charset val="204"/>
      </rPr>
      <t xml:space="preserve"> мажмуаси</t>
    </r>
  </si>
  <si>
    <t>Каримов Анвар Расулович</t>
  </si>
  <si>
    <r>
      <rPr>
        <sz val="14"/>
        <rFont val="Times New Roman"/>
        <family val="1"/>
        <charset val="204"/>
      </rPr>
      <t xml:space="preserve">Вазир ўринбосари </t>
    </r>
    <r>
      <rPr>
        <b/>
        <sz val="14"/>
        <color rgb="FF0070C0"/>
        <rFont val="Times New Roman"/>
        <family val="1"/>
        <charset val="204"/>
      </rPr>
      <t>А.Каримов</t>
    </r>
    <r>
      <rPr>
        <sz val="14"/>
        <rFont val="Times New Roman"/>
        <family val="1"/>
        <charset val="204"/>
      </rPr>
      <t xml:space="preserve"> мажмуаси:</t>
    </r>
  </si>
  <si>
    <t>Вазир ўринбосари - Озиқ-овқат саноати ва хизматларни ривожлантириш мажмуаси</t>
  </si>
  <si>
    <r>
      <rPr>
        <sz val="14"/>
        <rFont val="Times New Roman"/>
        <family val="1"/>
        <charset val="204"/>
      </rPr>
      <t xml:space="preserve">Вазир ўринбосари </t>
    </r>
    <r>
      <rPr>
        <b/>
        <sz val="14"/>
        <color rgb="FF0070C0"/>
        <rFont val="Times New Roman"/>
        <family val="1"/>
        <charset val="204"/>
      </rPr>
      <t>Қ.Юлдашев</t>
    </r>
    <r>
      <rPr>
        <sz val="14"/>
        <rFont val="Times New Roman"/>
        <family val="1"/>
        <charset val="204"/>
      </rPr>
      <t xml:space="preserve"> мажмуаси</t>
    </r>
  </si>
  <si>
    <r>
      <rPr>
        <sz val="14"/>
        <rFont val="Times New Roman"/>
        <family val="1"/>
        <charset val="204"/>
      </rPr>
      <t xml:space="preserve">Вазир ўринбосари </t>
    </r>
    <r>
      <rPr>
        <b/>
        <sz val="14"/>
        <color rgb="FF0070C0"/>
        <rFont val="Times New Roman"/>
        <family val="1"/>
        <charset val="204"/>
      </rPr>
      <t>А.Шукуров</t>
    </r>
    <r>
      <rPr>
        <sz val="14"/>
        <rFont val="Times New Roman"/>
        <family val="1"/>
        <charset val="204"/>
      </rPr>
      <t xml:space="preserve"> мажмуаси</t>
    </r>
  </si>
  <si>
    <t>Билим ва инновациялар миллий маркази</t>
  </si>
  <si>
    <r>
      <rPr>
        <sz val="14"/>
        <color theme="1"/>
        <rFont val="Times New Roman"/>
        <family val="1"/>
        <charset val="204"/>
      </rPr>
      <t xml:space="preserve">Билим ва инновациялар миллий маркази </t>
    </r>
    <r>
      <rPr>
        <b/>
        <sz val="14"/>
        <color rgb="FF0070C0"/>
        <rFont val="Times New Roman"/>
        <family val="1"/>
        <charset val="204"/>
      </rPr>
      <t>А.Тураев</t>
    </r>
  </si>
  <si>
    <r>
      <rPr>
        <sz val="14"/>
        <rFont val="Times New Roman"/>
        <family val="1"/>
        <charset val="204"/>
      </rPr>
      <t xml:space="preserve">Вазир маслаҳатчиси </t>
    </r>
    <r>
      <rPr>
        <b/>
        <sz val="14"/>
        <color rgb="FF0070C0"/>
        <rFont val="Times New Roman"/>
        <family val="1"/>
        <charset val="204"/>
      </rPr>
      <t>Э.Абдуалимов</t>
    </r>
    <r>
      <rPr>
        <sz val="14"/>
        <rFont val="Times New Roman"/>
        <family val="1"/>
        <charset val="204"/>
      </rPr>
      <t xml:space="preserve"> мажмуаси</t>
    </r>
  </si>
  <si>
    <t xml:space="preserve">Озиқ-овқат ва қишлоқ хўжалиги соҳасида стратегик ривожланиш ва тадқиқотлар халқаро маркази </t>
  </si>
  <si>
    <r>
      <rPr>
        <sz val="14"/>
        <rFont val="Times New Roman"/>
        <family val="1"/>
        <charset val="204"/>
      </rPr>
      <t xml:space="preserve">Озиқ-овқат ва қишлоқ хўжалиги соҳасида стратегик ривожланиш ва тадқиқотлар халқаро маркази </t>
    </r>
    <r>
      <rPr>
        <b/>
        <sz val="14"/>
        <color rgb="FF0070C0"/>
        <rFont val="Times New Roman"/>
        <family val="1"/>
        <charset val="204"/>
      </rPr>
      <t>(Ш.Акрамов)</t>
    </r>
  </si>
  <si>
    <t>Маъмурий хўжалик хизмати ДУК</t>
  </si>
  <si>
    <r>
      <rPr>
        <sz val="14"/>
        <rFont val="Times New Roman"/>
        <family val="1"/>
        <charset val="204"/>
      </rPr>
      <t xml:space="preserve">Маъмурий хўжалик хизмати ДУК </t>
    </r>
    <r>
      <rPr>
        <b/>
        <sz val="14"/>
        <color rgb="FF0070C0"/>
        <rFont val="Times New Roman"/>
        <family val="1"/>
        <charset val="204"/>
      </rPr>
      <t>(У.Эрматов)</t>
    </r>
  </si>
  <si>
    <t>Агросервис оператор ДУК</t>
  </si>
  <si>
    <r>
      <rPr>
        <sz val="14"/>
        <rFont val="Times New Roman"/>
        <family val="1"/>
        <charset val="204"/>
      </rPr>
      <t xml:space="preserve">Агросервис оператор ДУК </t>
    </r>
    <r>
      <rPr>
        <b/>
        <sz val="14"/>
        <color rgb="FF0070C0"/>
        <rFont val="Times New Roman"/>
        <family val="1"/>
        <charset val="204"/>
      </rPr>
      <t>(А.Шукуров)</t>
    </r>
  </si>
  <si>
    <t xml:space="preserve">Вазирлик ҳузуридаги идоралар бўйича:  </t>
  </si>
  <si>
    <r>
      <rPr>
        <sz val="14"/>
        <rFont val="Times New Roman"/>
        <family val="1"/>
        <charset val="204"/>
      </rPr>
      <t xml:space="preserve">Ветеринария ва чорвачиликни ривожлантириш қўмитаси </t>
    </r>
    <r>
      <rPr>
        <b/>
        <sz val="14"/>
        <color rgb="FF0070C0"/>
        <rFont val="Times New Roman"/>
        <family val="1"/>
        <charset val="204"/>
      </rPr>
      <t>(Б.Норқобилов)</t>
    </r>
  </si>
  <si>
    <t>Ипакчилик ва жун саноати қўмитаси</t>
  </si>
  <si>
    <t xml:space="preserve">Ипакчилик ва жун саноатини ривожлантириш қўмитаси </t>
  </si>
  <si>
    <r>
      <rPr>
        <sz val="14"/>
        <rFont val="Times New Roman"/>
        <family val="1"/>
        <charset val="204"/>
      </rPr>
      <t xml:space="preserve">Ўсимликлар карантини ва ҳимояси агентлиги </t>
    </r>
    <r>
      <rPr>
        <b/>
        <sz val="14"/>
        <color rgb="FF0070C0"/>
        <rFont val="Times New Roman"/>
        <family val="1"/>
        <charset val="204"/>
      </rPr>
      <t>(И.Эргашев)</t>
    </r>
  </si>
  <si>
    <r>
      <rPr>
        <sz val="14"/>
        <rFont val="Times New Roman"/>
        <family val="1"/>
        <charset val="204"/>
      </rPr>
      <t xml:space="preserve">Агросаноат мажмуи устидан назорат қилиш инспекцияси </t>
    </r>
    <r>
      <rPr>
        <b/>
        <sz val="14"/>
        <color rgb="FF0070C0"/>
        <rFont val="Times New Roman"/>
        <family val="1"/>
        <charset val="204"/>
      </rPr>
      <t>(А.Ваҳабов)</t>
    </r>
  </si>
  <si>
    <r>
      <rPr>
        <sz val="14"/>
        <rFont val="Times New Roman"/>
        <family val="1"/>
        <charset val="204"/>
      </rPr>
      <t xml:space="preserve">Қишлоқ хўжалигида хизматлар кўрсатиш агентлиги </t>
    </r>
    <r>
      <rPr>
        <b/>
        <sz val="14"/>
        <color rgb="FF0070C0"/>
        <rFont val="Times New Roman"/>
        <family val="1"/>
        <charset val="204"/>
      </rPr>
      <t>(Ҳ.Каримов)</t>
    </r>
  </si>
  <si>
    <r>
      <t xml:space="preserve">"Ijro.gov.uz" тизимида </t>
    </r>
    <r>
      <rPr>
        <b/>
        <sz val="18"/>
        <color rgb="FF0070C0"/>
        <rFont val="Cambria"/>
        <family val="1"/>
        <charset val="204"/>
      </rPr>
      <t>Қишлоқ хўжалиги вазирлиги</t>
    </r>
    <r>
      <rPr>
        <b/>
        <sz val="18"/>
        <color rgb="FF000000"/>
        <rFont val="Cambria"/>
        <family val="1"/>
        <charset val="204"/>
      </rPr>
      <t xml:space="preserve"> томонидан </t>
    </r>
    <r>
      <rPr>
        <b/>
        <u/>
        <sz val="18"/>
        <color rgb="FFC00000"/>
        <rFont val="Cambria"/>
        <family val="1"/>
        <charset val="204"/>
      </rPr>
      <t>Июнь ойида</t>
    </r>
    <r>
      <rPr>
        <b/>
        <sz val="18"/>
        <color rgb="FF000000"/>
        <rFont val="Cambria"/>
        <family val="1"/>
        <charset val="204"/>
      </rPr>
      <t xml:space="preserve"> бажарилиши лозим бўлган</t>
    </r>
    <r>
      <rPr>
        <b/>
        <sz val="18"/>
        <color rgb="FFC00000"/>
        <rFont val="Cambria"/>
        <family val="1"/>
        <charset val="204"/>
      </rPr>
      <t xml:space="preserve"> асосий ижрочи</t>
    </r>
    <r>
      <rPr>
        <b/>
        <sz val="18"/>
        <color rgb="FF000000"/>
        <rFont val="Cambria"/>
        <family val="1"/>
        <charset val="204"/>
      </rPr>
      <t xml:space="preserve"> топшириқлар 
РЎЙХАТИ</t>
    </r>
  </si>
  <si>
    <t>ПҚ-99 
 11.03.2025</t>
  </si>
  <si>
    <t>11.06.2026</t>
  </si>
  <si>
    <t>RXE4746</t>
  </si>
  <si>
    <t>ПҚ-430 
 12.12.2024</t>
  </si>
  <si>
    <t>12.06.2026</t>
  </si>
  <si>
    <t>WQK2432</t>
  </si>
  <si>
    <t>ПҚ-233 
 24.06.2024</t>
  </si>
  <si>
    <t>25.06.2026</t>
  </si>
  <si>
    <t>GCV1321</t>
  </si>
  <si>
    <t>ПҚ-216 
 07.07.2023</t>
  </si>
  <si>
    <t>DPG3786</t>
  </si>
  <si>
    <t>FHV4523</t>
  </si>
  <si>
    <t>ПҚ-179 
 15.05.2024</t>
  </si>
  <si>
    <t>WVF5473</t>
  </si>
  <si>
    <t>YNP4372</t>
  </si>
  <si>
    <t>ПҚ-338 
 24.09.2024</t>
  </si>
  <si>
    <t>JEH7339</t>
  </si>
  <si>
    <t>HCN5661</t>
  </si>
  <si>
    <t>LNM1213</t>
  </si>
  <si>
    <t>WJU4522</t>
  </si>
  <si>
    <t>SSY8727</t>
  </si>
  <si>
    <t>JCB8496</t>
  </si>
  <si>
    <t>CFS4887</t>
  </si>
  <si>
    <t>DTS1754</t>
  </si>
  <si>
    <t>XKL3638</t>
  </si>
  <si>
    <t>HMC5833</t>
  </si>
  <si>
    <t>LJO3988</t>
  </si>
  <si>
    <t>BVY6096</t>
  </si>
  <si>
    <t>TQI1618</t>
  </si>
  <si>
    <t>NLH8271</t>
  </si>
  <si>
    <t>DGI5380</t>
  </si>
  <si>
    <t>77-2022 
 25.11.2022</t>
  </si>
  <si>
    <t>RJB5120</t>
  </si>
  <si>
    <t>ПҚ-96 
 13.03.2026</t>
  </si>
  <si>
    <t>13.06.2026</t>
  </si>
  <si>
    <t>OAK9362</t>
  </si>
  <si>
    <t>WWN3028</t>
  </si>
  <si>
    <t>ZME8304</t>
  </si>
  <si>
    <t>GFY5128</t>
  </si>
  <si>
    <t>16-2023 
 28.04.2023</t>
  </si>
  <si>
    <t>OBU4632</t>
  </si>
  <si>
    <t>ПФ-269 
 30.12.2025</t>
  </si>
  <si>
    <t>30.06.2026</t>
  </si>
  <si>
    <t>LBN7428</t>
  </si>
  <si>
    <t>ПФ-85 
 01.06.2023</t>
  </si>
  <si>
    <t>NOL1557</t>
  </si>
  <si>
    <t>YWS2687</t>
  </si>
  <si>
    <t>RFE6785</t>
  </si>
  <si>
    <t>ПҚ-344 
 30.09.2024</t>
  </si>
  <si>
    <t>JJK6232</t>
  </si>
  <si>
    <t>17.06.2026</t>
  </si>
  <si>
    <t>JFI0234</t>
  </si>
  <si>
    <t>LQM3241</t>
  </si>
  <si>
    <t>YII4066</t>
  </si>
  <si>
    <t>IEZ2696</t>
  </si>
  <si>
    <t>01.06.2026</t>
  </si>
  <si>
    <t>SEF6325</t>
  </si>
  <si>
    <t>OOM8741</t>
  </si>
  <si>
    <t>YII2561</t>
  </si>
  <si>
    <t>ПҚ-91 
 28.02.2024</t>
  </si>
  <si>
    <t>ZTE1581</t>
  </si>
  <si>
    <t>ПФ-70 
 21.04.2025</t>
  </si>
  <si>
    <t>20.06.2026</t>
  </si>
  <si>
    <t>YBQ7403</t>
  </si>
  <si>
    <t>IYQ6362</t>
  </si>
  <si>
    <t>ПҚ-285 
 24.08.2023</t>
  </si>
  <si>
    <t>GGT2881</t>
  </si>
  <si>
    <t>WWX8512</t>
  </si>
  <si>
    <t>HAB1233</t>
  </si>
  <si>
    <t>42-2025 
 18.09.2025</t>
  </si>
  <si>
    <t>18.06.2026</t>
  </si>
  <si>
    <t>LVF1776</t>
  </si>
  <si>
    <t>LNT5103</t>
  </si>
  <si>
    <t>MXQ2681</t>
  </si>
  <si>
    <t>IKQ6263</t>
  </si>
  <si>
    <t>YTR6372</t>
  </si>
  <si>
    <t>QFQ7515</t>
  </si>
  <si>
    <t>JGF3757</t>
  </si>
  <si>
    <t>LYW1753</t>
  </si>
  <si>
    <t>TCP7520</t>
  </si>
  <si>
    <t>03.06.2026</t>
  </si>
  <si>
    <t>NKV4884</t>
  </si>
  <si>
    <t>JJQ9462</t>
  </si>
  <si>
    <t>BIK9598</t>
  </si>
  <si>
    <t>ПҚ-393 
 27.12.2025</t>
  </si>
  <si>
    <t>27.06.2026</t>
  </si>
  <si>
    <t>YEU0553</t>
  </si>
  <si>
    <t>ПФ-40 
 13.03.2026</t>
  </si>
  <si>
    <t>EHH5266</t>
  </si>
  <si>
    <t>LUO6152</t>
  </si>
  <si>
    <t>MCI5810</t>
  </si>
  <si>
    <t>CXC5237</t>
  </si>
  <si>
    <t>ПФ-243 
 06.12.2025</t>
  </si>
  <si>
    <t>06.06.2026</t>
  </si>
  <si>
    <t>GJJ3122</t>
  </si>
  <si>
    <t>ПФ-130 
 12.08.2025</t>
  </si>
  <si>
    <t>ODT3127</t>
  </si>
  <si>
    <t>BKR2810</t>
  </si>
  <si>
    <t>QZP9714</t>
  </si>
  <si>
    <t>ПҚ-96-сон 
 15.03.2023</t>
  </si>
  <si>
    <t>15.06.2026</t>
  </si>
  <si>
    <t>DIO8934</t>
  </si>
  <si>
    <t>WDL8542</t>
  </si>
  <si>
    <t>ПҚ-35 
 30.01.2026</t>
  </si>
  <si>
    <t>KWR1720</t>
  </si>
  <si>
    <t>UWH8088</t>
  </si>
  <si>
    <t>16.06.2026</t>
  </si>
  <si>
    <t>IXO4163</t>
  </si>
  <si>
    <t>LIB7897</t>
  </si>
  <si>
    <t>ZVR3875</t>
  </si>
  <si>
    <t>ESN9129</t>
  </si>
  <si>
    <t>JGQ7105</t>
  </si>
  <si>
    <t>FVT6138</t>
  </si>
  <si>
    <t>BIK1583</t>
  </si>
  <si>
    <t>WEB1153</t>
  </si>
  <si>
    <t>NRF1400</t>
  </si>
  <si>
    <t>MEF3745</t>
  </si>
  <si>
    <t>WMF1255</t>
  </si>
  <si>
    <t>DGE0553</t>
  </si>
  <si>
    <t>JCM5287</t>
  </si>
  <si>
    <t>UEI6299</t>
  </si>
  <si>
    <t>AIY2525</t>
  </si>
  <si>
    <t>JPW4844</t>
  </si>
  <si>
    <t>OID2370</t>
  </si>
  <si>
    <t>TUY0691</t>
  </si>
  <si>
    <t>TWQ8557</t>
  </si>
  <si>
    <t>14.06.2026</t>
  </si>
  <si>
    <t>TIF5151</t>
  </si>
  <si>
    <t>MYD6224</t>
  </si>
  <si>
    <t>KBG0431</t>
  </si>
  <si>
    <t>OUU1735</t>
  </si>
  <si>
    <t>HVU2670</t>
  </si>
  <si>
    <t>VIM0322</t>
  </si>
  <si>
    <t>OOY5258</t>
  </si>
  <si>
    <t>KVM0958</t>
  </si>
  <si>
    <t>EMK8424</t>
  </si>
  <si>
    <t>HNH6420</t>
  </si>
  <si>
    <t>ПҚ-407 
 29.11.2024</t>
  </si>
  <si>
    <t>RWN4431</t>
  </si>
  <si>
    <t>10-2026 
 10.02.2026</t>
  </si>
  <si>
    <t>ZCW9448</t>
  </si>
  <si>
    <t>ПҚ-421 
 04.12.2024</t>
  </si>
  <si>
    <t>04.06.2026</t>
  </si>
  <si>
    <t>WMV4135</t>
  </si>
  <si>
    <t>ICG5286</t>
  </si>
  <si>
    <t>RMK3878</t>
  </si>
  <si>
    <t>RBS3756</t>
  </si>
  <si>
    <t>CIQ1731</t>
  </si>
  <si>
    <t>SQM2523</t>
  </si>
  <si>
    <t>ПҚ-391 
 15.12.2023</t>
  </si>
  <si>
    <t>IDW2913</t>
  </si>
  <si>
    <t>JFF1721</t>
  </si>
  <si>
    <t>ПҚ-307 
 06.07.2022</t>
  </si>
  <si>
    <t>BLP6534</t>
  </si>
  <si>
    <t>PCH7674</t>
  </si>
  <si>
    <t>YMN7825</t>
  </si>
  <si>
    <t>SYN6253</t>
  </si>
  <si>
    <t>ПҚ-423 
 05.12.2024</t>
  </si>
  <si>
    <t>DRM3825</t>
  </si>
  <si>
    <t>ПҚ-370 
 09.12.2025</t>
  </si>
  <si>
    <t>OHR5868</t>
  </si>
  <si>
    <t>25-2024 
 15.05.2024</t>
  </si>
  <si>
    <t>EEG1775</t>
  </si>
  <si>
    <t>KFX9658</t>
  </si>
  <si>
    <t>XNK7833</t>
  </si>
  <si>
    <t>JJE1102</t>
  </si>
  <si>
    <t>QNB5187</t>
  </si>
  <si>
    <t>CQM7352</t>
  </si>
  <si>
    <t>AQL8084</t>
  </si>
  <si>
    <t>GSI6213</t>
  </si>
  <si>
    <t>VYH0998</t>
  </si>
  <si>
    <t>TYA2268</t>
  </si>
  <si>
    <t>TVO7138</t>
  </si>
  <si>
    <t>DJU9550</t>
  </si>
  <si>
    <t>UYA8234</t>
  </si>
  <si>
    <t>RLZ3698</t>
  </si>
  <si>
    <t>CTC2677</t>
  </si>
  <si>
    <t>NLK7913</t>
  </si>
  <si>
    <t>BWV7178</t>
  </si>
  <si>
    <t>SKB1550</t>
  </si>
  <si>
    <t>OTX6764</t>
  </si>
  <si>
    <t>EEG8948</t>
  </si>
  <si>
    <t>SAD2612</t>
  </si>
  <si>
    <t>LSE9783</t>
  </si>
  <si>
    <t>ПФ-256 
 24.12.2025</t>
  </si>
  <si>
    <t>24.06.2026</t>
  </si>
  <si>
    <t>KWX3474</t>
  </si>
  <si>
    <t>STX6275</t>
  </si>
  <si>
    <t>ПҚ-394 
 30.12.2025</t>
  </si>
  <si>
    <t>IPG9841</t>
  </si>
  <si>
    <t>ПҚ-67 
 19.02.2025</t>
  </si>
  <si>
    <t>19.06.2026</t>
  </si>
  <si>
    <t>PAO9271</t>
  </si>
  <si>
    <t>KBT1074</t>
  </si>
  <si>
    <t>10.06.2026</t>
  </si>
  <si>
    <t>WOK9036</t>
  </si>
  <si>
    <t>ПҚ-465 
 30.12.2024</t>
  </si>
  <si>
    <t>KTX7564</t>
  </si>
  <si>
    <t>IEC5618</t>
  </si>
  <si>
    <t>LEA6716</t>
  </si>
  <si>
    <t>GUV2783</t>
  </si>
  <si>
    <t>COZ9099</t>
  </si>
  <si>
    <t>SOQ7026</t>
  </si>
  <si>
    <t>DKN0503</t>
  </si>
  <si>
    <t>PRD7072</t>
  </si>
  <si>
    <t>XPD3861</t>
  </si>
  <si>
    <t>ZMF5510</t>
  </si>
  <si>
    <t>ПҚ-131 
 28.03.2025</t>
  </si>
  <si>
    <t>VBA7666</t>
  </si>
  <si>
    <t>ПФ-95 
 19.06.2025</t>
  </si>
  <si>
    <t>EAZ8914</t>
  </si>
  <si>
    <t>WLN6531</t>
  </si>
  <si>
    <t>KNI7948</t>
  </si>
  <si>
    <t>ПФ-16 
 30.01.2025</t>
  </si>
  <si>
    <t>AGT8202</t>
  </si>
  <si>
    <t>DNZ1921</t>
  </si>
  <si>
    <t>PHF9447</t>
  </si>
  <si>
    <t>ПҚ-392 
 27.12.2025</t>
  </si>
  <si>
    <t>CCR3222</t>
  </si>
  <si>
    <t>ПФ-10 
 27.01.2025</t>
  </si>
  <si>
    <t>NJJ0627</t>
  </si>
  <si>
    <t>51-2024 
 04.12.2024</t>
  </si>
  <si>
    <t>RRT2418</t>
  </si>
  <si>
    <t>WDG1000</t>
  </si>
  <si>
    <t>WOP3609</t>
  </si>
  <si>
    <t>31-2024 
 16.07.2024</t>
  </si>
  <si>
    <t>LBG4741</t>
  </si>
  <si>
    <t>ПҚ-135 
 11.04.2026</t>
  </si>
  <si>
    <t>DQS2694</t>
  </si>
  <si>
    <t>RLM1251</t>
  </si>
  <si>
    <t>QUG4217</t>
  </si>
  <si>
    <t>27-2024 
 25.06.2024</t>
  </si>
  <si>
    <t>RTV0689</t>
  </si>
  <si>
    <t>44-2023 
 13.12.2023</t>
  </si>
  <si>
    <t>OEX4382</t>
  </si>
  <si>
    <t>ADH1824</t>
  </si>
  <si>
    <t>BEI1227</t>
  </si>
  <si>
    <t>16-2026 
 21.04.2026</t>
  </si>
  <si>
    <t>VIB8461</t>
  </si>
  <si>
    <t>29-2025 
 16.07.2025</t>
  </si>
  <si>
    <t>NTJ4015</t>
  </si>
  <si>
    <t>33-2024 
 30.07.2024</t>
  </si>
  <si>
    <t>WFC2151</t>
  </si>
  <si>
    <t>34-2024 
 26.08.2024</t>
  </si>
  <si>
    <t>PYD7075</t>
  </si>
  <si>
    <t>ПҚ-198 
 09.06.2025</t>
  </si>
  <si>
    <t>MNY8618</t>
  </si>
  <si>
    <t>QNM8352</t>
  </si>
  <si>
    <t>ENW8777</t>
  </si>
  <si>
    <t>57-2025 
 28.11.2025</t>
  </si>
  <si>
    <t>HQA8930</t>
  </si>
  <si>
    <t>IQK5314</t>
  </si>
  <si>
    <t>TCX5827</t>
  </si>
  <si>
    <t>ПҚ-277 
 10.06.2022</t>
  </si>
  <si>
    <t>TVF4229</t>
  </si>
  <si>
    <t>IRO4183</t>
  </si>
  <si>
    <t>FXC7721</t>
  </si>
  <si>
    <t>YHL5894</t>
  </si>
  <si>
    <t>OFN6776</t>
  </si>
  <si>
    <t>UNG0457</t>
  </si>
  <si>
    <t>PQD8531</t>
  </si>
  <si>
    <t>FFK1248</t>
  </si>
  <si>
    <t>CJE4535</t>
  </si>
  <si>
    <t>MZV5481</t>
  </si>
  <si>
    <t>IKE2372</t>
  </si>
  <si>
    <t>PUS7511</t>
  </si>
  <si>
    <t>IFV7185</t>
  </si>
  <si>
    <t>DYH7353</t>
  </si>
  <si>
    <t>CRL5563</t>
  </si>
  <si>
    <t>OOK2383</t>
  </si>
  <si>
    <t>ERE6338</t>
  </si>
  <si>
    <t>EGX5455</t>
  </si>
  <si>
    <t>GTQ2318</t>
  </si>
  <si>
    <t>GVV8238</t>
  </si>
  <si>
    <t>XLT1709</t>
  </si>
  <si>
    <t>DWN2797</t>
  </si>
  <si>
    <t>RSB8166</t>
  </si>
  <si>
    <t>SMA5296</t>
  </si>
  <si>
    <t>BLW1518</t>
  </si>
  <si>
    <t>MGQ1775</t>
  </si>
  <si>
    <t>AKQ9479</t>
  </si>
  <si>
    <t>DPT3458</t>
  </si>
  <si>
    <t>LLX5590</t>
  </si>
  <si>
    <t>DGO7172</t>
  </si>
  <si>
    <t>CWP0206</t>
  </si>
  <si>
    <t>FLK8323</t>
  </si>
  <si>
    <t>ПҚ-130 
 07.04.2026</t>
  </si>
  <si>
    <t>44-2025 
 25.09.2025</t>
  </si>
  <si>
    <t>MPW1717</t>
  </si>
  <si>
    <t>ПҚ-229 
 24.07.2025</t>
  </si>
  <si>
    <t>EXO8812</t>
  </si>
  <si>
    <t>ПҚ-237 
 07.05.2022</t>
  </si>
  <si>
    <t>HJI2662</t>
  </si>
  <si>
    <t>YUG5580</t>
  </si>
  <si>
    <t>OQR0944</t>
  </si>
  <si>
    <t>QSB5168</t>
  </si>
  <si>
    <t>WJY8646</t>
  </si>
  <si>
    <t>DPH9841</t>
  </si>
  <si>
    <t>ЎРҚ-1001 
 15.11.2024</t>
  </si>
  <si>
    <t>NWM4634</t>
  </si>
  <si>
    <t>42-2023 
 04.12.2023</t>
  </si>
  <si>
    <t>MCT3623</t>
  </si>
  <si>
    <t>ПФ-46 
 25.03.2026</t>
  </si>
  <si>
    <t>EOX7122</t>
  </si>
  <si>
    <t>DFC7652</t>
  </si>
  <si>
    <t>ПҚ-198 
 20.06.2023</t>
  </si>
  <si>
    <t>KYK1783</t>
  </si>
  <si>
    <t>WBC1758</t>
  </si>
  <si>
    <t>ПҚ-334 
 03.11.2025</t>
  </si>
  <si>
    <t>BYE6437</t>
  </si>
  <si>
    <t>VSO2838</t>
  </si>
  <si>
    <t>ПҚ-251 
 20.05.2022</t>
  </si>
  <si>
    <t>CUO2916</t>
  </si>
  <si>
    <t>ПҚ-9 
 12.11.2021</t>
  </si>
  <si>
    <t>PBN5778</t>
  </si>
  <si>
    <t>OCI4842</t>
  </si>
  <si>
    <t>TSV1785</t>
  </si>
  <si>
    <t>BFJ8115</t>
  </si>
  <si>
    <t>ПФ-37 
 26.02.2024</t>
  </si>
  <si>
    <t>NUM5181</t>
  </si>
  <si>
    <t>IJQ7744</t>
  </si>
  <si>
    <t>ПҚ-357 
 22.08.2022</t>
  </si>
  <si>
    <t>FIO7056</t>
  </si>
  <si>
    <t>NMH4689</t>
  </si>
  <si>
    <t>UYD2886</t>
  </si>
  <si>
    <t>MYL4844</t>
  </si>
  <si>
    <t>BRN2133</t>
  </si>
  <si>
    <t>RXH1464</t>
  </si>
  <si>
    <t>RIG4654</t>
  </si>
  <si>
    <t>OOB8855</t>
  </si>
  <si>
    <t>UHS7218</t>
  </si>
  <si>
    <t>SEL4317</t>
  </si>
  <si>
    <t>VLG9814</t>
  </si>
  <si>
    <t>VON8835</t>
  </si>
  <si>
    <t>VEB8762</t>
  </si>
  <si>
    <t>VXZ6192</t>
  </si>
  <si>
    <t>SLC7827</t>
  </si>
  <si>
    <t>TOH6155</t>
  </si>
  <si>
    <t>JNP9431</t>
  </si>
  <si>
    <t>GGF2355</t>
  </si>
  <si>
    <t>YVP2714</t>
  </si>
  <si>
    <t>RCR5563</t>
  </si>
  <si>
    <t>WHB2002</t>
  </si>
  <si>
    <t>XFY7402</t>
  </si>
  <si>
    <t>VAO6213</t>
  </si>
  <si>
    <t>DRC3696</t>
  </si>
  <si>
    <t>RSY8801</t>
  </si>
  <si>
    <t>GGD6201</t>
  </si>
  <si>
    <t>VJF0173</t>
  </si>
  <si>
    <t>SGW6860</t>
  </si>
  <si>
    <t>MNH5654</t>
  </si>
  <si>
    <t>RPB2145</t>
  </si>
  <si>
    <t>NTQ3051</t>
  </si>
  <si>
    <t>YTH9075</t>
  </si>
  <si>
    <t>OYY2835</t>
  </si>
  <si>
    <t>XBW1677</t>
  </si>
  <si>
    <t>STX7457</t>
  </si>
  <si>
    <t>PHX3256</t>
  </si>
  <si>
    <t>05.06.2026</t>
  </si>
  <si>
    <t>CVI8822</t>
  </si>
  <si>
    <t>ПФ-124 
 26.08.2024</t>
  </si>
  <si>
    <t>SFH2802</t>
  </si>
  <si>
    <t>ПҚ-193 
 24.05.2024</t>
  </si>
  <si>
    <t>EIC3627</t>
  </si>
  <si>
    <t>HYX9833</t>
  </si>
  <si>
    <t>DUW9832</t>
  </si>
  <si>
    <t>XSM6618</t>
  </si>
  <si>
    <t>ПФ-90 
 10.06.2023</t>
  </si>
  <si>
    <t>QXZ8808</t>
  </si>
  <si>
    <t>ZUO5916</t>
  </si>
  <si>
    <t>SUW4950</t>
  </si>
  <si>
    <t>ROM2448</t>
  </si>
  <si>
    <t>VPG8613</t>
  </si>
  <si>
    <t>ISE5203</t>
  </si>
  <si>
    <t>ZWL3015</t>
  </si>
  <si>
    <t>MDN3796</t>
  </si>
  <si>
    <t>SZV3749</t>
  </si>
  <si>
    <t>PCZ6122</t>
  </si>
  <si>
    <t>UHE6261</t>
  </si>
  <si>
    <t>DSX8284</t>
  </si>
  <si>
    <t>YKD4087</t>
  </si>
  <si>
    <t>SXM5246</t>
  </si>
  <si>
    <t>ПҚ-228 
 21.06.2024</t>
  </si>
  <si>
    <t>21.06.2026</t>
  </si>
  <si>
    <t>XQS1316</t>
  </si>
  <si>
    <t>VDM8203</t>
  </si>
  <si>
    <t>XNH8537</t>
  </si>
  <si>
    <t>FSD0285</t>
  </si>
  <si>
    <t>GYR7986</t>
  </si>
  <si>
    <t>OTF6747</t>
  </si>
  <si>
    <t>ПҚ-384 
 05.11.2024</t>
  </si>
  <si>
    <t>WGQ2187</t>
  </si>
  <si>
    <t>KPN4279</t>
  </si>
  <si>
    <t>GDP1342</t>
  </si>
  <si>
    <t>24-2025 
 18.06.2025</t>
  </si>
  <si>
    <t>RKN1126</t>
  </si>
  <si>
    <t>DLF6145</t>
  </si>
  <si>
    <t>ПҚ-22 
 26.01.2023</t>
  </si>
  <si>
    <t>PHE2585</t>
  </si>
  <si>
    <t>ELN6335</t>
  </si>
  <si>
    <t>LQH8515</t>
  </si>
  <si>
    <t>FJF2896</t>
  </si>
  <si>
    <t>ПҚ-99 
 13.03.2026</t>
  </si>
  <si>
    <t>EZU5845</t>
  </si>
  <si>
    <t>SWX5800</t>
  </si>
  <si>
    <t>GTK5721</t>
  </si>
  <si>
    <t>ПҚ-122 
 02.04.2026</t>
  </si>
  <si>
    <t>CPJ9350</t>
  </si>
  <si>
    <t>ZSR0001</t>
  </si>
  <si>
    <t>TEZ3563</t>
  </si>
  <si>
    <t>MWN5724</t>
  </si>
  <si>
    <t>VJC3682</t>
  </si>
  <si>
    <t>UOT7472</t>
  </si>
  <si>
    <t>8-2024 
 29.02.2024</t>
  </si>
  <si>
    <t>RVM2474</t>
  </si>
  <si>
    <t>VIW2187</t>
  </si>
  <si>
    <t>KEI4237</t>
  </si>
  <si>
    <t>BTW3343</t>
  </si>
  <si>
    <t>LGY9737</t>
  </si>
  <si>
    <t>VWU6276</t>
  </si>
  <si>
    <t>HRH0320</t>
  </si>
  <si>
    <t>25-2025 
 19.06.2025</t>
  </si>
  <si>
    <t>BVB7671</t>
  </si>
  <si>
    <t>TCR8180</t>
  </si>
  <si>
    <t>BBG7255</t>
  </si>
  <si>
    <t>ПҚ-170 
 18.03.2022</t>
  </si>
  <si>
    <t>POW8320</t>
  </si>
  <si>
    <t>NYM7519</t>
  </si>
  <si>
    <t>UYD0107</t>
  </si>
  <si>
    <t>DCH1752</t>
  </si>
  <si>
    <t>KXQ5213</t>
  </si>
  <si>
    <t>илова 2-банд-банд
Пахта ҳосилдорлигини оширишда интенсив агротехнологияларни қўллаш 
ва дронлар ёрдамида мониторинг қилишнинг илмий асосларини ишлаб чиқиш бўйича мақсадли илмий ДАСТУР (2026–2029 йиллар)
Механизм: “Шинжон” тажрибаси (76х10 см қўшқатор схемада, плёнка остида, 220-240 минг/га кўчат сони) асосида интенсив агротехнологияни қўллаган ҳолда пахта етиштириш бўйича илмий асосланган агротехнология ишлаб чиқиш.	(Интенсив агротехнология)</t>
  </si>
  <si>
    <t>KBY3926</t>
  </si>
  <si>
    <t>OFL3101</t>
  </si>
  <si>
    <t>илова 4-банд-банд
Пахта ҳосилдорлигини оширишда интенсив агротехнологияларни қўллаш 
ва дронлар ёрдамида мониторинг қилишнинг илмий асосларини ишлаб чиқиш бўйича мақсадли илмий ДАСТУР
Механизм: Плазма технологиялари асосида ғўзанинг биотик ва абиотик омилларга бардошлилигини ошириш орқали пахта ҳосилдорлигини ошириш агротехнологиясини ишлаб чиқиш.	(Интенсив агротехнология) 2026–2027 йиллар</t>
  </si>
  <si>
    <t>DDA8463</t>
  </si>
  <si>
    <t>DSS9551</t>
  </si>
  <si>
    <t>илова 10-банд-банд
Замонавий интенсив агротехнологиялар асосида пахта етиштиришни йўлга қўйиш. 	
Механизм: Замонавий интенсив агротехнологиялар асосида пахта етиштиришни илмий асосда ташкил этиш мақсадида соҳа олимлари ва мутахассисларини бириктириш ҳамда вегетация даврида юқори ҳосил етиштириш бўйича дала семинарлари ўтказиш орқали илмий асосланган тавсиялар бериб бориш.	Доимий</t>
  </si>
  <si>
    <t>09.06.2026</t>
  </si>
  <si>
    <t>KUJ5738</t>
  </si>
  <si>
    <t xml:space="preserve"> 5-илова 20.1-банд-банд
Ўзбекистонлик талабаларни ҳар йили Тушиа университетига (Италия Республикаси) магистратурада ўқишга юбориш. (Халқаро молия институтлари маблағлари)
Механизм: 1. Талабаларни танлаш ва рўйхатни шакллантириш. (Доимий)</t>
  </si>
  <si>
    <t xml:space="preserve"> 17-илова 48-банд-банд
Туманда 200 гектар саноатбоп усулда янги боғ ва токзорлар барпо этиш.
Механизм: 1. Лойиҳа ташаббускорларини аниқлаш.
2. Белгиланган тартибда ер майдонлари ажратиш.
3. Талаб этиладиган кредит маблағлари ажратилишини ташкил этиш.
4. Республика ҳудудларида In-vitro усулида турли хил касалликлар ва зараркунандаларга чидамли кўчатлар экилишини таъминлаш.(2025–2026 йиллар)</t>
  </si>
  <si>
    <t>1-илова 6.2-банд-банд
Италиянинг “Civi Italia” кўчатчилик уюшмаси ва Тушиа университети билан ҳамкорликда Сурхондарё вилоятидаги аграр соҳадаги олий таълим муассасасида “Интенсив уруғчилик ва кўчатчилик халқаро маркази”ни ташкил этиш.
Механизм: “Интенсив уруғчилик ва кўчатчилик халқаро маркази”ни ташкил этиш.</t>
  </si>
  <si>
    <t>1-илова 14.4-банд
Қанд лавлаги етиштириш ва шакар ишлаб чиқариш. Хорижий ҳамкор: “Nile Sugar” (Миср)
Қиймати: 400 млн долл.
Механизм: Қурилиш ишларини бошлаш.</t>
  </si>
  <si>
    <t>1-илова 15.4-банд
Озиқ-овқат маҳсулотлари ва чорва учун озуқа ишлаб чиқаришни ташкил этиш. Хорижий ҳамкор: “Wilmar International” (Сингапур)
Қиймати: 200 млн долл.
Механизм: Қурилиш ишларини бошлаш.</t>
  </si>
  <si>
    <t>1-илова 23.2-банд
Яйловлардан оқилона фойдаланишнинг илмий асосларини ишлаб чиқиш, маҳаллий яйлов ўсимликларининг навларни яратиш, яйлов экинлари уруғчилигининг илмий асосларини ва чўлда интенсив озуқа ишлаб чиқаришнинг адаптив тизимини ишлаб чиқиш.
Механизм: Уруғчилик базаларини яратиш, яйлов уруғчилигининг илмий асосларини ва чўлда интенсив озуқа ишлаб чиқаришнинг адаптив тизимини ишлаб чиқиш.
Бажариш муддати: 2025–2026 йиллар</t>
  </si>
  <si>
    <t>1-илова 23.3-банд
Яйловлардан оқилона фойдаланишнинг илмий асосларини ишлаб чиқиш, маҳаллий яйлов ўсимликларининг навларни яратиш, яйлов экинлари уруғчилигининг илмий асосларини ва чўлда интенсив озуқа ишлаб чиқаришнинг адаптив тизимини ишлаб чиқиш.
Механизм: Халқаро тажрибалар асосида деградация ва чўлланишга учраган яйловларни тиклаш бўйича технологияларни ишлаб чиқиш ҳамда жорий этиш.
Бажариш муддати: 2026–2030 йиллар</t>
  </si>
  <si>
    <t xml:space="preserve">1-илова 24.1-банд
Деградацияга учраган яйлов участкаларини аниқлаш, геоботаник, тупроқ, мелиорацияси бўйича изланишлар ўтказиш ҳамда уларнинг электрон хариталарини яратиш.
Механизм: Яйловлардан самарали фойдаланиш ва муҳофаза қилишни ташкил этиш бўйича ҳудудий дастурларни ишлаб чиқиш ва тасдиқлаш. Бунда:
деградацияга учраган ерларнинг биологик хилма-хиллигини аниқлаш, баҳолаш ва унинг иқлим ўзгаришига таъсирини ўрганиш;
чўл, яримчўл, тоғ, тоғолди ва текисликлардаги сув билан таъминланган ва сув билан таъминланмаган яйловлардан илмий асосланган ҳолда самарали фойдаланиш меъёрлари (пичан ўриш, чорва молларини ўтлатиш нормалари) ва муддатларини тасдиқлаш;
яйловларда бир йиллик ўтлар биохилма-хиллигини сақлаб қолиш ва ўсимликларни кўпайтириш зоналарини белгилаш.
Бажариш муддати: 2024–2030 йиллар
</t>
  </si>
  <si>
    <t>1-илова 24.2-банд
Деградацияга учраган яйлов участкаларини аниқлаш, геоботаник, тупроқ, мелиорацияси бўйича изланишлар ўтказиш ҳамда уларнинг электрон хариталарини яратиш.
Механизм: Деградацияга учраган участкалар майдонлари рўйхатини тузиш ва улар жойлашган ҳудудларнинг электрон  харитасини ишлаб чиқиш.
Бажариш муддати: 2024–2030 йиллар</t>
  </si>
  <si>
    <t>1-илова 24.3-банд
Деградацияга учраган яйлов участкаларини аниқлаш, геоботаник, тупроқ, мелиорацияси бўйича изланишлар ўтказиш ҳамда уларнинг электрон хариталарини яратиш.
Механизм: Дала изланишлари ҳажми, тури ва участкаларнинг жойлардаги чегараларини аниқлаш.
Бажариш муддати: 2024–2030 йиллар</t>
  </si>
  <si>
    <t>1-илова 24.4-банд
Деградацияга учраган яйлов участкаларини аниқлаш, геоботаник, тупроқ, мелиорацияси бўйича изланишлар ўтказиш ҳамда уларнинг электрон хариталарини яратиш.
Механизм: Участкаларнинг жуда мураккаб шароитларини аниқлаш (эрозияга учраш, захланиш, шўрланиш, чўлланиш) ва уларни яхшилаш бўйича тавсиялар ишлаб чиқиш.
Бажариш муддати: 2024–2030 йиллар</t>
  </si>
  <si>
    <t>1-илова 24.5-банд
Деградацияга учраган яйлов участкаларини аниқлаш, геоботаник, тупроқ, мелиорацияси бўйича изланишлар ўтказиш ҳамда уларнинг электрон хариталарини яратиш.
Механизм: Ўсимликларни биоиқлимий таркиби ва уни алмаштиришнинг мақсадга мувофиқлигини баҳолаш, бунда, ноёб ва йўқолиб бораётган ўсимлик турларини сақлашни ҳисобга олиш.
Бажариш муддати: 2024–2030 йиллар</t>
  </si>
  <si>
    <t>1-илова 25.1-банд
Деградацияга учраган яйлов участкаларининг электрон хариталарига асосан тадбирларни амалга ошириш.   
Механизм: Харитага асосан деградацияга учраган яйловларни босқичма-босқич тикланадиган ҳудудларни аниқлаш.
Бажариш муддати: 2024–2030 йиллар</t>
  </si>
  <si>
    <t>1-илова 25.2-банд
Деградацияга учраган яйлов участкаларининг электрон хариталарига асосан тадбирларни амалга ошириш.   
Механизм: Аниқланган ҳудудларда яйлов маҳсулдорлигини ошириш бўйича чора-тадбирларни амалга ошириш. 
Бажариш муддати: 2024–2030 йиллар</t>
  </si>
  <si>
    <t>1-илова 26.2-банд
Қурғоқчилик, тупроқ шўрланиши ва чўлнинг бошқа экстремал шароитларига бардошли чўл озуқабоп ўсимлик турларини танлаб олиш, маҳаллий шароитларга мос навларини яратиш ва уларни парваришлашнинг агротехник асосларини ишлаб чиқиш (Самарқанд вилояти Қарнабчўл шароитида).
Механизм: Озуқабоп турлар генофонди коллекциясини яратиш
Бажариш муддати:2024-2030 йиллар</t>
  </si>
  <si>
    <t>1-илова 26.4-банд
Қурғоқчилик, тупроқ шўрланиши ва чўлнинг бошқа экстремал шароитларига бардошли чўл озуқабоп ўсимлик турларини танлаб олиш, маҳаллий шароитларга мос навларини яратиш ва уларни парваришлашнинг агротехник асосларини ишлаб чиқиш (Самарқанд вилояти Қарнабчўл шароитида).
Механизм: Истиқболли экин турлари ва намуналарини парваришлашнинг агротехник тадбирларини ишлаб чиқиш.
Бажариш муддати:2024-2030 йиллар</t>
  </si>
  <si>
    <t>1-илова 26.5-банд
Қурғоқчилик, тупроқ шўрланиши ва чўлнинг бошқа экстремал шароитларига бардошли чўл озуқабоп ўсимлик турларини танлаб олиш, маҳаллий шароитларга мос навларини яратиш ва уларни парваришлашнинг агротехник асосларини ишлаб чиқиш (Самарқанд вилояти Қарнабчўл шароитида).
Механизм: Истиқболли турларнинг хўжаликбоп белгиларини селекция-танлов ишлари орқали яхшилаш ва маҳаллий навларни яратиш.
Бажариш муддати:2024-2030 йиллар</t>
  </si>
  <si>
    <t xml:space="preserve">1-илова 27.2-банд
Қашқадарё вилоятининг Ғузор ва Муборак туманларида тажриба тариқасида чўл озуқабоп ўсимликларнинг истиқболли навлари уруғчилик майдонини ташкил этиш ва уруғ ишлаб чиқаришни йўлга қўйиш.
Механизм: Маҳаллий шароитларда чўл озуқабоп ўсимлик турлари ва навларини синовдан ўтказиш.
Бажариш муддати:2024–2026 йиллар </t>
  </si>
  <si>
    <t xml:space="preserve">1-илова 27.3-банд
Қашқадарё вилоятининг Ғузор ва Муборак туманларида тажриба тариқасида чўл озуқабоп ўсимликларнинг истиқболли навлари уруғчилик майдонини ташкил этиш ва уруғ ишлаб чиқаришни йўлга қўйиш.
Механизм: Синов натижаларига кўра ўсимликларнинг истиқболли навларини танлаб олиш. 
Бажариш муддати:2025–2026 йиллар </t>
  </si>
  <si>
    <t>1-илова 27.5-банд
Қашқадарё вилоятининг Ғузор ва Муборак туманларида тажриба тариқасида чўл озуқабоп ўсимликларнинг истиқболли навлари уруғчилик майдонини ташкил этиш ва уруғ ишлаб чиқаришни йўлга қўйиш.
Механизм: Ғузор ва Муборак тажрибаси асосида республиканинг бошқа ҳудудларида чўл озуқа уруғчилик участкаларини яратиш ва экиш.
Бажариш муддати: 2026–2030 йиллар</t>
  </si>
  <si>
    <t>1-илова 52.5-банд-банд
Маданий каврак плантациялари майдонини 10 баравар кенгайтирса, қўшимча 50 млн долларлик экспорт имконияти мавжуд. 
Шу мақсадда 1,5 минг гектарда яйлов ўсимликлари уруғчилиги хўжалиги ҳамда 5 минг гектарда каврак плантацияларини барпо этиш 
Механизм: 5. Каврак плантациялари ташкил этиш чораларини кўрилсин.</t>
  </si>
  <si>
    <t>1-илова 62.1-банд-банд
Қишлоқ хўжалигида хизматлар кўрсатишни яхшилаш ва малакали кадрлар захирасини кўпайтириш.
Механизм: 1. Европа Иттифоқининг “Ўзбекистон Республикаси қишлоқ ҳудудларида барқарор турмуш тарзи ҳамда қишлоқ хўжалиги ва озиқ-овқат тармоғини ривожлантиришда бюджет кўмаги” дастури доирасида ажратилган грант маблағлари ҳисобидан Шинжон технологияси бўйича Қишлоқ хўжалиги вазирлиги тизим ташкилотларининг Қашқадарё вилоятидаги раҳбар ходимларидан 10 нафарининг Хитой давлатида малакасини ошириш. (Уч ой муддатда) 
Қишлоқ хўжалиги вазирлигининг грант маблағлари.</t>
  </si>
  <si>
    <t>1-илова 70.2-банд-банд
Китоб туманида Миср тажрибаси асосида тайёрланган уруғлик картошканинг кейинги авлодларини етиштириш учун туман ҳудудидан 1500 гектар ер майдони ажратиш.
Механизм: 2. Ер участкаларини сотиб олган тадбиркор ва Миср Республикасидаги тажрибали картошка етиштирувчилар ўртасида ҳамкорлик алоқаларини ўрнатиш, зарур уруғлик ва мутахассис жалб қилишда кўмаклашиш. (Уч ой муддатда)</t>
  </si>
  <si>
    <t>1-илова 70.3-банд-банд
Китоб туманида Миср тажрибаси асосида тайёрланган уруғлик картошканинг кейинги авлодларини етиштириш учун туман ҳудудидан 1500 гектар ер майдони ажратиш.
Механизм: 3. Лойиҳага халқаро молия институтларининг грантлари ва имтиёзли кредит ресурсларини жалб қилиш бўйича аниқ таклифларни киритиш. (Уч ой муддатда)</t>
  </si>
  <si>
    <t>1-илова 71.2-банд-банд
Дала четлари, каналлар ва коллектор-дренаж тармоқлари атрофида мевали кўчатлар ҳамда озиқ-овқат экинларини экиш.
Механизм: 2. Дала четлари, каналлар ва коллектор-дренаж тармоқлари атрофидаги майдонларда экилган кўчат ва экинларининг суғориш тизимини йўлга қўйиш. (2026 йил май-июнь)</t>
  </si>
  <si>
    <t>1.3.6-банд-банд
Шўр ва сувсизликка чидамли экин турлари, чорвачилик наслларини яратиш бўйича Хитойнинг бу йўналишдаги етакчи олийгоҳлари билан ҳамкорликни йўлга қўйсин.
Сирдарё вилоятида Хитой етакчи олийгоҳларининг филиалларини ташкил қилиш, қишлоқ ва сув хўжалиги учун кадрлар тайёрлаш ҳамда ер ўзлаштириш, чўлланиш, ирригация ва экология йўналишида илмий-тадқиқотлар олиб борилишини йўлга қўйиш чораларини кўрсин.
(2023 йил давомида) (ҳар чорак якуни бўйича амалга оширилган ишлар ҳисоботи билан)</t>
  </si>
  <si>
    <t>2-банд-банд
2. Вазирлар Маҳкамаси (Ж.Қўчқоров, Ж.Ходжаев) тегишли вазирлик 
ва идоралар билан биргаликда зарур ҳолларда озиқ-овқат хавфсизлиги, аҳолининг асосий турдаги озиқ-овқат маҳсулотлари билан таъминланганлик даражаси ҳамда ички бозорда нарх барқарорлигидан келиб чиқиб, Ўзбекистон Республикаси Президенти Администрациясига божхона божининг ноль ставкаси қўлланиладиган товарлар рўйхатига ўзгартириш киритиш юзасидан таклифлар киритиб борсин.</t>
  </si>
  <si>
    <t>2-банд-банд
Пиллачилик кластерлари, пиллачилик ва тутчилик йўналишидаги фермер хўжаликлари томонидан янги тутзорлар барпо қилиш учун Қорақалпоғистон Республикаси Вазирлар Кенгаши ва вилоятлар ҳокимликлари Қишлоқ хўжалиги вазирлиги билан биргаликда икки ой муддатда 1-иловага мувофиқ ер майдонларини уларнинг контурларини аниқ белгилаган ҳолда “E-auksion” электрон савдо платформасига ижарага бериш учун жойлаштирсин, ҳудудий “Агропилла” МЧЖлар 
ва пиллани қайта ишлаш корхоналарига қарашли реконструкция қилинадиган тутзорлар бундан мустасно.</t>
  </si>
  <si>
    <t>2-илова 1.2-банд-банд
Қишлоқ хўжалиги ерларини асраш, қайта тиклаш ва уларнинг унумдорлигини ошириш, ердан фойдаланишда замонавий ресурстежамкор интенсив технологияларни кенг татбиқ қилиш.
Механизм: Тупроқдаги гумус миқдори 1 фоиздан кам бўлган 2 миллион гектар ерда сидерат экинлар экишни ташкил этиш.
Муддат: 2024-2027 йиллар давомида</t>
  </si>
  <si>
    <t>2-илова 1.3-банд-банд
Қишлоқ хўжалиги ерларини асраш, қайта тиклаш ва уларнинг унумдорлигини ошириш, ердан фойдаланишда замонавий ресурстежамкор интенсив технологияларни кенг татбиқ қилиш.
Механизм: Ҳар йили 200 минг гектар экин ер майдонларига сув тежовчи технологияларни жорий этиш бўйича чора-тадбирлар режасини тасдиқлаш. (2024–2027 йиллар)</t>
  </si>
  <si>
    <t>2-илова 4.2-банд-банд
Кўчатчиликка ихтисослашган хўжалик ёки “In-vitro” лабораториясига тегишли бўлган ва мувофиқлик сертификатига эга бўлган янги кўчатчилик тизимини ишлаб чиқиш.
Механизм: Сертификатланган кўчатлар етиштирадиган “In-vitro” лабораториялари ва кўчатчилик мажмуаларини барпо этиш. (2025–2026 йиллар)</t>
  </si>
  <si>
    <t>2-илова 9-банд-банд
Ўсимликларни ҳимоя қилишнинг экологик хавфсиз (биологик) усулларини кенг қўллаш ҳамда экинлар ҳосилдорлигини илмий асосда ошириш.
Механизм: Ўсимликларни ҳимоя қилишнинг экологик хавфсиз (биологик) усулларини кенг қўллаш ҳамда экинлар ҳосилдорлигини экологик ва илмий асосда оширишнинг амалий чора-тадбирларини амалга ошириш;
ўсимликларни ҳимоя қилиш воситаларини рўйхатга олиш ва рўйхатдан ўтказиш бўйича янги қоидаларни ишлаб чиқиш;
биопестицидларни рўйхатга олиш тўплами бўйича тренинг ташкил қилиш;
биопестицидларни баҳолаш ва рўйхатга олиш бўйича қоидаларни ишлаб чиқиш ва бошқалар.
(2024–2030 йиллар)</t>
  </si>
  <si>
    <t>2-илова 23.1-банд-банд
Аҳоли сонининг ўсиши, ер ва сув ресурслари чекланганлигини инобатга олган ҳолда, озиқ-овқат маҳсулотларини ҳамкор қўшни давлатларда етиштириб, хомашёсини Ўзбекистонга олиб келиш, сақлаш ва қайта ишлаш чораларини кўриш.
Механизм: Ҳисоб-китобларга асосан етишмайдиган ғалла, мойли экинлар ва бошқа озиқ-овқат маҳсулотларини қўшни ва ҳамкор давлатларда етиштириш бўйича музокаралар ўтказиш.  (2024–2030 йиллар)</t>
  </si>
  <si>
    <t>2-илова 23.2-банд-банд
Аҳоли сонининг ўсиши, ер ва сув ресурслари чекланганлигини инобатга олган ҳолда, озиқ-овқат маҳсулотларини ҳамкор қўшни давлатларда етиштириб, хомашёсини Ўзбекистонга олиб келиш, сақлаш ва қайта ишлаш чораларини кўриш.
Механизм: Музокараларнинг ижобий натижаларига кўра тадбиркорлик субъектларини жалб этган ҳолда, инвестиция лойиҳаларини шакллантириш.  (2024–2030 йиллар )</t>
  </si>
  <si>
    <t>2-илова 23.3-банд-банд
Аҳоли сонининг ўсиши, ер ва сув ресурслари чекланганлигини инобатга олган ҳолда, озиқ-овқат маҳсулотларини ҳамкор қўшни давлатларда етиштириб, хомашёсини Ўзбекистонга олиб келиш, сақлаш ва қайта ишлаш чораларини кўриш.
Механизм: Маҳсулотларни етиштириш, сотиб олиш режасини заруратга қараб ишлаб чиқиш ва маҳсулот захирасини ташкил этиш. (2024–2030 йиллар)</t>
  </si>
  <si>
    <t>2-илова 25-банд-банд
Қишлоқ хўжалиги учун 52 триллион сўм ажратиб, деҳқон ва фермер хўжаликлари, соҳадаги кластерларни  қўллаб-қувватлаш.
Механизм: Қишлоқ ва сув хўжалиги соҳаларини қўллаб-қувватлаш учун қуйидаги манбалар ҳисобидан маблағлар ажратилишини таъминлаш;
а) Давлат бюджетидан 15 986,6  миллиард сўм;
– қишлоқ хўжалиги учун 4 613,7  миллиард сўм, шундан, субсидия маблағлари 2 237,3  миллиард сўм;
– сув хўжалиги учун 11 372,9  миллиард сўм, субсидия маблағлари 6 400,0  миллиард сўм, инвестиция дастури харажатлари 
1 570,0  миллиард сўм;
б) Қишлоқ хўжалигини давлат томонидан қўллаб-қувватлаш жамғармаси ҳисобидан – 34 206,0  миллиард сўм;
в) Тадбиркорликни ривожлантириш компанияси ҳисобидан – 1 500,0 миллиард сўм;
г) "Uzagrostar xolding" компаниясига ажратилган маблағлар – 195,0 миллиард сўм.	Давлат бюджети, маҳаллий бюджет, қонунчиликда тақиқланмаган бошқа маблағлар	2026 йил 1 мартдан бошлаб</t>
  </si>
  <si>
    <t>2-илова 25.1-банд-банд
Аҳоли хонадонларига 2025–2028 йиллар давомида 1 млн туп анжир, зайтун ва фундук кўчатларини экиш.
Механизм: Аҳолига анжир, зайтун ва фундук кўчатларини  “Томорқа хизмати” МЧЖ томонидан етказиб бериш.(2025–2028 йиллар давомида)</t>
  </si>
  <si>
    <t>2-илова 40.3-банд-банд
Органик ва органик-минерал ўғитлар хавфсизлигига доир техник регламентни такомиллаштириш.
Механизм: Лойиҳани тасдиқлаш учун Ҳукуматга киритиш. Амалга ошириш шакли (Вазирлар Маҳкамасининг қарори лойиҳаси).</t>
  </si>
  <si>
    <t>2-илова 454-банд-банд
Oбъектнинг номи - Бўш турган бино ва иншоотлар; 
Манзили - Ўрта Чирчиқ тумани “Файзобод” МФЙ Файзобод кўчаси 44-уй; 
Эгаллаган майдони (га) - 3,4;
Бино ва иншоотлар майдони (м2) - 623,7;
Балансда сақловчи (мулкдор номи) - Тошкент ирригация ва қишлоқ хўжалигини механизациялаш муҳандислари институти миллий тадқиқот университети; 
Юқори турувчи орган ёки ташкилот - Қишлоқ хўжалиги вазирлиги;
Механизм: 2025 йилда</t>
  </si>
  <si>
    <t xml:space="preserve">2-илова 601-банд-банд
Объектнинг номи - Маъмурий бино; 
Манзили - Нукус шаҳри “Қумбиз овул” МФЙ П.Сейтов кўчаси 1а-уй; 
Эгаллаган майдони (га) - 0,25; 
Бино ва иншоотлар майдони (м2) - 926,7; 
Балансда сақловчи (мулкдор номи) - Қишлоқ хўжалигида билим 
ва инновациялар миллий марказининг Қорақалпоғистон Республикаси агрохизматлар маркази ; 
Юқори турувчи орган ёки ташкилот - Қишлоқ хўжалиги вазирлиги;
Механизм: 2025 йилда </t>
  </si>
  <si>
    <t xml:space="preserve">2.3-банд-банд
Қишлоқ хўжалиги вазирлиги ҳамда Ветеринария ва чорвачиликни ривожлантириш қўмитасининг Ўзбекистон Республикасида ҳайвонларни идентификация қилиш, рўйхатга олиш ва кузатиш тизимини жорий қилишни қуйидаги икки босқичда амалга ошириш тўғрисидаги таклифи маъқуллансин: иккинчи босқичда – 2025–2026 йилларда республиканинг қолган туманларида. Белгилансинки, мазкур қарорга 1-иловада келтирилган чорвачиликка ихтисослаштирилган туманларда ҳайвонларни идентификация қилиш, рўйхатга олиш ва кузатиш тизимини жорий қилиш бепул амалга оширилади.
</t>
  </si>
  <si>
    <t>2.11-илова 20.6-банд-банд
Фуқароларга 2022–2024 йилларда ижара асосида ажратилган 1 339 гектар ер майдонларида юқори қийматли ва экспортбоп маҳсулотларни етиштириш, ерни доимий даромад келтирувчи активларга айлантириш. Ҳисоб-китоблар асосида (деҳқон хўжаликларининг маблағлари, тижорат банк кредитлари)
Механизм: 6. Дастурлар доирасида сув таъминоти оғир бўлган ҳудудларда вертикал суғориш қудуқларини бурғулаш, ариқларни бетонлаш ва тармоқлар тортиш ишларини амалга ошириш.  (2026-2027 йиллар)</t>
  </si>
  <si>
    <t>2.а.-банд-банд
Белгилаб қўйилсинки, янги тизим доирасида: (а) қишлоқ хўжалиги экинлари уруғликларининг сифатини баҳолаш 
икки босқичда амалга оширилади:
(i) биринчи босқичда – Марказ ходимлари туман апробация комиссиялари таркибида уруғлик экин майдонларида ўтказиладиган апробация жараёнида қатнашади ва ўсимликнинг морфологик белгиларига асосан уруғликларнинг навдорлигини баҳолашдан (низоли ҳолларда лаборатория генетик (нав) синови) ўтказади, навдорлик гувоҳномасини расмийлаштиради 
ва ахборот тизимига жойлаштиради;
(ii) иккинчи босқичда – Марказ томонидан қишлоқ хўжалиги экинларининг уруғликлари аккредитацияланган лабораторияларда синовдан ўтказилади ва натижалари бўйича уруғликларнинг экиш учун яроқлилигини тавсифловчи кўрсаткичлар мажмуи асосида экинбоплик хулосаси берилади.</t>
  </si>
  <si>
    <t>3-банд-банд
Мунтазам равишда такрорланаётган аномал об-ҳаво шароитларига мослашиб, иссиқ ва совуққа, сувсизликка чидамли маҳсулотлар етиштириш чоралари кўрилсин.	
Механизм: Доимий равишда</t>
  </si>
  <si>
    <t>3-илова I-банд
Ўзбекистон Республикаси Ҳисоб палатасига маълумотлар 
базасидан ва ахборот тизимларидан реал вақт режимида фойдаланиш рухсат этиладиган ҳамда Ҳисоб палатасининг электрон сўровига мувофиқ маълумотлар тақдим этадиган вазирликлар, идоралар, тижорат банклари ва ташкилотларнинг
РЎЙХАТИ
I. Ўзбекистон Республикаси Ҳисоб палатасига маълумотлар 
базасидан ва ахборот тизимларидан реал вақт режимида фойдаланиш рухсат этиладиганлар:</t>
  </si>
  <si>
    <t>3-илова 2.1-банд-банд
Қишлоқ хўжалиги ва озиқ-овқат соҳаларида фаолият юритаётган тадбиркорлик субъектларини давлат томонидан қўллаб-қувватлаш ишларини тизимли ташкил қилиш.
Механизм: 1. Қишлоқ хўжалиги соҳасига жалб қилинадиган грант маблағлари ҳисобидан хорижий экспертларни жалб қилиш. (2026 йил июнь)</t>
  </si>
  <si>
    <t>3-илова 3.1-банд-банд
Қўллаб-қувватлаш чораларининг самарадорлик кўрсаткичларини ишлаб чиқиш, ижросини мониторинг ва таҳлил қилиш ҳамда натижадорлигини ошириш ёки уларни бекор қилиш бўйича таклифлар ишлаб чиқиш.  (Доимий)
Механизм: 1. Қўллаб-қувватлаш чоралари самарадорлиги ва натижадорлиги, уларни кўришда юзага келаётган муаммоларни ўрганиш.</t>
  </si>
  <si>
    <t>3-илова 5.1-банд-банд
Қишлоқ хўжалиги ва озиқ-овқат соҳаларида фаолият юритаётган тадбиркорлик субъектларига субсидия маблағларини ажратиш бўйича мобил иловани яратиш. 
2026 йил июнь
Механизм: 1. Аризаларни тақдим этиш, уларни кузатиш ва субсидия маблағларини ажратиш бўйича Агросубсидия мобил иловаси ва СМС хабарнома тизимини яратиш бўйича техник топшириқларни ишлаб чиқиш.</t>
  </si>
  <si>
    <t>3-илова 8.4-банд-банд
Боғдорчилик ва виночилик илмий-тадқиқот институтининг узум кўчатчилиги тажриба хўжалигини ташкил этиш.
Механизм: 4.	Махсус ҳимоя зонасини ҳосил қилган ҳолда тажриба участкасини ишга тушириш .</t>
  </si>
  <si>
    <t>3-илова 13-банд-банд
Ҳудудлар номи - Самарқанд вилояти; Лойиҳа ташаббускори - “Golden Konteyner” МЧЖ; Бириктириладиган тижорат банклари - “Инфинбанк” АТБ; Лойиҳа қиймати (минг долл.) - 165; Молиялаштириш манбаси - Тадбиркорлик субъектининг ўз маблағи; Мева-сабзавотларни йиллик қадоқлаш ҳажми (тонна) - 5 000; 
Механизм: Лойиҳани амалга ошириш муддати - 2025 йил июнь;</t>
  </si>
  <si>
    <t>3-илова 13-банд-банд
Марказга қарашли Тошкент шаҳри, Мирзо Улуғбек тумани, “Ижодкор” маҳалла фуқаролар йиғини, Миллий боғ кўчасида жойлашган бино ва иншоотларни ер майдони билан бирга сотиш учун электрон онлайн аукцион савдоларига чиқариш (Муддат: Марказ фаолияти тўлиқ йўлга қўйилгандан сўнг).
Механизм: 1. Объектни баҳолаш, баҳолаш ҳисоботларининг ишончлилигини экспертиза қилиш, савдога чиқариш.
2. Объектни заруратга қараб лотларга бўлган ҳолда электрон онлайн аукцион савдолари орқали сотувга чиқариш.
3. Объектни сотишдан тушган маблағларни тўлиқ Ветеринария хизмати ва чорвачиликни ривожлантириш жамғармасига йўналтириш.</t>
  </si>
  <si>
    <t>4-банд
Вазирлик ва идоралар раҳбарлари, Қорақалпоғистон Республикаси Вазирлар Кенгаши Раиси, вилоятлар ва Тошкент шаҳар ҳокимлари 
Дастур доирасидаги ДХШ лойиҳаларининг сифатли амалга оширилиши, амалиётга татбиқ этилиши ҳамда атроф-муҳит ва ижтимоий хавфсизлик стандартларига мувофиқлигини энг яхши халқаро амалиётлар асосида ташкил этсин.
Бунда Иқтисодиёт ва молия вазирлиги (И. Норқулов) маҳаллий 
ва хорижий стандартлардаги тафовутларни бартараф этиш ишларини мувофиқлаштиради ва тафовутларни бартараф этиш бўйича таклифларни Вазирлар Маҳкамасига киритиб боради.</t>
  </si>
  <si>
    <t>4-илова 1.2-банд-банд
Ўзбекистон қишлоқ хўжалиги фанлари академияси (кейинги ўринларда – Академия) фаолиятини ташкил этиш. 
Механизм: 2. Ҳукумат қарори лойиҳасини манфаатдор вазирлик ва идоралар билан келишиш.</t>
  </si>
  <si>
    <t>4-илова 2.2-банд-банд
Академия таркибидаги илмий ташкилотларнинг фаолият йўналишларини қайтадан кўриб чиқиш 
ва такомиллаштириш. 
Механизм: 2. Ўрганиш натижалари асосида илмий ташкилотлар фаолиятини баҳолаш, уларнинг вазифа ва функциялари ҳамда илмий йўналиш ва лойиҳаларини такрорланиши нуқтаи назаридан тўлиқ қайта кўриб чиқиш.
Қишлоқ хўжалигида илм-фан ва инновацияларни ривожлантиришни қўллаб-қувватлаш жамғармаси (кейинги ўринларда – Жамғарма) маблағлари</t>
  </si>
  <si>
    <t>4-илова 3.2-банд-банд
Ҳудудларда аэрокосмик маълумотлардан фойдаланишни кенгайтириш.
Механизм: 2. “Ўзбеккосмос” агентлиги билан келишилган режа-жадвал асосида қишлоқ ва сув хўжалиги, экология, геология, ер муносабатлари ва бошқа тегишли соҳаларга масъул вазирлик ва идоралар ҳамда инспекциялар ҳудудий бўлинмалари ходимларини аэрокосмик маълумотлар ва геоахборот технологияларидан фойдаланиш бўйича қисқа муддатли курсларда шартнома асосида ўқитишни ташкил этиш. 2026 йилдан бошлаб 
ҳар йили режа-жадвал асосида</t>
  </si>
  <si>
    <t>4-илова 4-банд-банд
Мавжуд сув ресурсларидан оқилона фойдаланиш мақсадида 2022–2026 йилларда 580 минг гектар пахта майдонларида томчилатиб суғориш технологиясини жорий этиш.
Механизм: 1. Томчилатиб суғориш технологияси жорий қилинадиган пахта майдонларини контурлар бўйича танлаш, манзилли рўйхатини шакллантириш ва қурилиш-монтаж ишларини амалга ошириш.
2. Пахта етиштирувчилар томонидан томчилатиб суғориш технологияси жорий қилинган майдонларда агротехник тадбирларни ўз вақтида ва сифатли ўтказиш.
3. Томчилатиб суғориш технологиясини жорий қилиш ҳисобига сувни 50-55 фоиз, ЁММни 30-35 фоизга тежаш ва гектаридан қўшимча  10-12 центнер ҳосил олиш. (Ҳар йили апрель-июнь ойлари)</t>
  </si>
  <si>
    <t>4-илова 4.9-банд-банд
Бошқарув самарадорлиги агентлигининг электрон платформалари билан ахборот алмашинуви 
асосида интеграция қилинадиган давлат органларининг ахборот тизимлари 
РЎЙХАТИ
Механизм: Бошқарувнинг турли даражадаги раҳбарлари фаолияти самарадорлигини баҳолашнинг ягона автоматлаштирилган 
ахборот тизими – samaradorlik.gov.uz Қишлоқ хўжалиги соҳасидаги кўрсаткичлар ва соҳага оид маълумотлар (Қишлоқ хўжалиги вазирлиги ҳамда унинг ҳузуридаги қўмита, агентлик ва инспекциялар)</t>
  </si>
  <si>
    <t>4-илова 5-банд
Белгиланган тартибда тугатиладиган истиқболсиз, фаолият кўрсатмаётган, 
зарар кўриб ишлаётган ва паст рентабелли давлат унитар корхоналари
РЎЙХАТИ
Механизм: СТИР - 	200856281	Бухоро вилоят Қишлоқ ва сув хўжалиги бошқармаси ҳузуридаги “Хўжалик ҳисобидаги тайёрлов савдо ва ишлаб чиқариш базаси” ДУК</t>
  </si>
  <si>
    <t xml:space="preserve">4-илова 6-банд
Белгиланган тартибда тугатиладиган истиқболсиз, фаолият кўрсатмаётган, 
зарар кўриб ишлаётган ва паст рентабелли давлат унитар корхоналари
РЎЙХАТИ
Механизм: СТИР - 	305623763	“Ўсимликларни биологик ҳимоя қилиш илмий-амалий маркази” ДУК </t>
  </si>
  <si>
    <t>4-илова 7-банд
Белгиланган тартибда тугатиладиган истиқболсиз, фаолият кўрсатмаётган, 
зарар кўриб ишлаётган ва паст рентабелли давлат унитар корхоналари
РЎЙХАТИ
Механизм: СТИР - 	305607379	“Ўсимликларни ҳимоя қилиш илмий-тадқиқот институти Фарғона филиали” ДУК</t>
  </si>
  <si>
    <t>4-илова 7.2-банд-банд
Агропорталда фойдаланувчи томонидан бажариладиган амалларни қўшимча тарзда ҳимоялашни жорий этиш.
Механизм: 2. Агропорталда биометрик идентификациялаш технологияларини жорий этиш.  2026 йил
июнь</t>
  </si>
  <si>
    <t>4-илова 7.2-банд-банд
Академия тизимидаги илмий муассасаларнинг ер участкаларидан мақсадли фойдаланиш ҳолатини ўрганиш.
Механизм: 2. Хатлов натижалари бўйича ер участкаларидан мақсадли фойдаланиш ҳолатини ўрганиш.</t>
  </si>
  <si>
    <t>4-илова 8.3-банд-банд
Республикада озиқ-овқат хавфсизлигини таъминлаш ва сифатли маҳсулотлар ишлаб чиқариш мақсадида ҳудудларда озиқ-овқат саноати паркларини ташкил этиш чораларини кўриш
Механизм: Хорижий ва маҳаллий инвесторлар ҳамда ХМИлар маблағлари ҳисобидан ҳудудларда лойиҳаларни амалга ошириш чораларини кўриш.  (2025–2030 йиллар)</t>
  </si>
  <si>
    <t>4-илова 9-банд-банд
Лойиҳа доирасида кредит маблағларига эҳтиёжманд тадбиркорлар рўйхатини шакллантириб бориш.
Кредит маблағларини тақсимлаш ва тадбиркорлар лойиҳаларини танлаб олиш Агентлик, Иқтисодиёт ва молия вазирлиги ва Марказий банк томонидан тасдиқланадиган Япония халқаро ҳамкорлик агентлиги (JICA) томонидан ажратилган қарздан фойдаланиш тартиби тўғрисидаги низомга мувофиқ амалга оширилади.
Механизм: Муддат: Бошланиши - 2023 йил март. Якунланиши - Лойиҳани амалга ошириш даврида</t>
  </si>
  <si>
    <t>4-илова 9.3-банд-банд
Барча тоифадаги хўжаликларда босқичма-босқич мевали боғлардан олинадиган ҳосил миқдорини ошириш ҳисобига мева етиштиришни:
2024 йилда 3,2 млн тоннага; 2025 йилда 3,4 млн тоннага; 2026 йилда 3,6 млн тоннага; 2027 йилда 3,9 млн тоннага;
2028 йилда 4,1 млн тоннага етказиш.
Механизм: Ташкил этиладиган янги интенсив боғлар ҳисобига ҳосилдорликни йилма-йил камида 20%га ошириб бориш. (2024–2027 йиллар)</t>
  </si>
  <si>
    <t>4-илова 9.4-банд-банд
Иқтисодиёт ва молия тизими ташкилотларини бир жойга (бинога) мақбул тарзда жойлаштириш.
4. Пенсия жамғармаси ҳамда Ғазначилик хизмати қўмитасининг вилоят бошқармаларининг бўшайдиган бино ва ер майдонларини электрон онлайн аукцион савдоларига чиқариш.
Механизм: Маблағ талаб этилмайди 2026 йил июнь</t>
  </si>
  <si>
    <t>4-илова 9.6-банд-банд
Барча тоифадаги хўжаликларда босқичма-босқич мевали боғлардан олинадиган ҳосил миқдорини ошириш ҳисобига мева етиштиришни:
2024 йилда 3,2 млн тоннага;
2025 йилда 3,4 млн тоннага;
2026 йилда 3,6 млн тоннага;
2027 йилда 3,9 млн тоннага;
2028 йилда 4,1 млн тоннага етказиш.
Механизм: Экинларни вегетация даврида ўтказиладиган агротехник тадбирларни ўз муддатида илмий тавсиялар асосида ўтказилишини ташкил қилиш. (2024–2028 йиллар)</t>
  </si>
  <si>
    <t>4-илова 10.5-банд-банд
Қуритилган олхўри ва ўрик меваси экспортини 2 баробарга ошириш мақсадида 2024–2026 йилларда 3,0 минг га янги боғ яратиш ва олинадиган ҳосилдан сифатли қуритишни ташкил этиш. 
Механизм: Замонавий инновацион илғор қуритиш усул ва технологиялари ва уларни ишлаб чиқаришга жорий қилиш тўғрисидаги маълумотларни маҳсулот ишлаб чиқарувчиларга етказиш юзасидан амалий ёрдам кўрсатиш. (Доимий)</t>
  </si>
  <si>
    <t>4-илова 11-банд-банд
Лойиҳа доирасида тадбиркорлик субъектларига ажратилган кредитларни ўз вақтида ва тўлиқ қайтариш юзасидан тегишли чора-тадбирларни амалга ошириш, шу жумладан кредит маблағларининг мақсадли ишлатилишини таъминлаш чораларини кўриш. 
Механизм: Муддат: Лойиҳани амалга ошириш даврида</t>
  </si>
  <si>
    <t>4-илова 11.4-банд-банд
Сабзавотларнинг юқори ҳосилдор ва қайта ишлаш учун мўлжалланган саноатбоп навларини етиштиришни ташкил этиш.
Механизм: Қайта ишлаш (қуритиш) корхоналари билан фермер ва деҳқон хўжаликлари (томорқа ер эгалари) ўртасида маҳсулотни етказиб бериш (сотиб олиш) юзасидан тузилаётган шартномалар ҳамда келишувга асосан бўнак маблағлари ажратилишини, маҳсулотлар етказиб берилишини "Agroplatforma" тизимида онлайн мониторинг қилишни йўлга қўйиш. (2024–2028 йиллар)</t>
  </si>
  <si>
    <t>4-илова 13.2-банд-банд
Қишлоқ хўжалиги экинлари генетик ресурслари Миллий генбанкига ноёб илмий объект мақомини бериш.
Механизм: 2. Мутасаддиларни жалб қилган ҳолда генбанкнинг озиқ-овқат хавфсизлиги, селекция, биотехнология ва илмий тадқиқотлардаги аҳамиятини асословчи илмий хулоса ишлаб чиқиш.</t>
  </si>
  <si>
    <t>4-илова 16.2-банд-банд
Қишлоқ хўжалигида фундаментал тадқиқотлар маркази (Centre оf Excellence) фаолиятини ташкил этиш.
Механизм: 2. Қарор лойиҳасини ишлаб чиқиш, вазирлик ва идоралар билан келишиш.</t>
  </si>
  <si>
    <t>4-илова 20-банд-банд
2023 йилда халқаро ва маҳаллий консалтинг компанияларини жалб қилган ҳолда мева-сабзавотчилик йўналишидаги кластер ва кооперативларнинг ҳар бирига алоҳида ёндашган ҳолда уларнинг бизнес режалари ва ривожланиш стратегияларини ишлаб чиқишга кўмаклашиш.
Механизм: Қишлоқ хўжалиги вазирлиги ҳузуридаги Озиқ-овқат ва қишлоқ хўжалиги соҳасида стратегик ривожланиш ва тадқиқотлар халқаро маркази орқали жалб қилинган 1,5 миллион АҚШ доллари миқдоридаги грант маблағларидан самарали фойдаланиш чораларини кўриш. (2023 — 2026 йиллар давомида)</t>
  </si>
  <si>
    <t>4-илова 22.3-банд-банд
Республикамизда етиштирилаётган мева-сабзавот маҳсулотларидан самарали фойдаланиш, уларни сақлаш, қайта ишлаш ва экспорт даражасини янада оширишни ташкиллаштириш ҳамда 2028 йилга келиб умумий қишлоқ хўжалиги (мева-сабазавот, картошка, полиз, дон, дуккакли) ва озиқ-овқат  маҳсулотлари экспорти ҳажмида қайта ишланган озиқ-овқат маҳсулотлари улушини 40 фоизга етказиш.
Механизм: Евроосиё иқтисодий иттифоқига аъзо давлатларнинг (ЕОИИ) техникавий регламентларига мувофиқлаштирилган ҳолда хомашё ва маҳсулот учун сифат ҳамда хавфсизлик  стандартларини бирхиллаштириш (баъзи бир маҳсулот тури бўйича Европа Иттифоқи стандартига мувофиқлаштириш).  (2025–2026 йиллар)</t>
  </si>
  <si>
    <t>4-илова 23.1-банд-банд
Республика ҳудудларида ўсимлик ёғи ишлаб чиқаришни янада ривожлантириш мақсадида ўсимлик ёғи хомашёси етиштириладиган майдонларни кенгайтириш.
Жумладан,
2024 йилда 250 минг гектар, 2025 йилда 260 минг гектар, 2026 йилда 270 минг гектар, 2027 йилда 280 минг гектар,
2028 йилда 300 минг гектар.
Механизм: Ҳудудларни тупроқ-иқлим шароитидан келиб чиқиб мойли экинлар етиштириш мумкин бўлган ҳудудларни аниқлаш ва тақсимотини прогнозлаштириш. (2024–2028 йиллар давомида)</t>
  </si>
  <si>
    <t>4-илова 23.2-банд-банд
Республика ҳудудларида ўсимлик ёғи ишлаб чиқаришни янада ривожлантириш мақсадида ўсимлик ёғи хомашёси етиштириладиган майдонларни кенгайтириш.
Жумладан,
2024 йилда 250 минг гектар, 2025 йилда 260 минг гектар,
2026 йилда 270 минг гектар, 2027 йилда 280 минг гектар,
2028 йилда 300 минг гектар.
Механизм: Экин майдонлари учун сифатли элита уруғ навлари миқдорини шакллантириш. (2024–2028 йиллар давомида)</t>
  </si>
  <si>
    <t>4-илова 23.3-банд-банд
Республика ҳудудларида ўсимлик ёғи ишлаб чиқаришни янада ривожлантириш мақсадида ўсимлик ёғи хомашёси етиштириладиган майдонларни кенгайтириш.
Жумладан,
2024 йилда 250 минг гектар, 2025 йилда 260 минг гектар,
2026 йилда 270 минг гектар, 2027 йилда 280 минг гектар,
2028 йилда 300 минг гектар.
Механизм: Ҳудудларга мойли экинлар экилишини таъминлаш чораларини кўриш.  (2024–2028 йиллар давомида)</t>
  </si>
  <si>
    <t>4-илова 44.2-банд-банд
Қаттиқ буғдойдан ун ишлаб чиқаришни 200 минг тоннага, юмшоқ буғдой унини 4,9 миллион тоннага, буғдой-жавдар уни 140,0 минг тоннага, қаттиқ буғдойдан дағал ун
55,0 минг тоннага, қолипли нон ишлаб чиқаришни 1,2 миллион тоннага, миллий нон маҳсулотларини ишлаб чиқариш 525,0 минг тоннагача етказиш.
Механизм: Прогноз кўрсаткичларини бажарилишини таҳлил қилиб бориш ва муаммоларни аниқлаш. (2024–2028 йиллар )</t>
  </si>
  <si>
    <t>4-илова 46.2-банд-банд
Маҳаллий корхоналарнинг озиқ-овқат маҳсулотлари ишлаб чиқариш соҳасида, хусусан, қандолат маҳсулотлари ишлаб чиқаришда таниқли жаҳон брендлари билан ҳамкорлигини фаоллаштириш.
Механизм: Қандолат маҳсулотлари ишлаб чиқаришда таниқли жаҳон брендига эга компаниялар (ш.ж. МАРС) билан музокаралар ўтказиш. (2024–2028 йиллар)</t>
  </si>
  <si>
    <t>4-илова 46.3-банд-банд
Маҳаллий корхоналарнинг озиқ-овқат маҳсулотлари ишлаб чиқариш соҳасида, хусусан, қандолат маҳсулотлари ишлаб чиқаришда таниқли жаҳон брендлари билан ҳамкорлигини фаоллаштириш.
Механизм: Музокаралар натижасига кўра, ҳамкорлик битимларини имзолаш. (2024–2028 йиллар)</t>
  </si>
  <si>
    <t>4-илова 47.2-банд-банд
Сақлаш муддати қисқа бўлган қандолат маҳсулотлари (торт, пирожний) ишлаб чиқаришни 50,0 минг тоннага, қуруқ ширин печеньелар 26,0 минг тоннага, вафли ва вафли ўрамлари 14,1 минг тоннага етказиш.
Механизм: Прогноз кўрсаткичларини бажарилишини таҳлил қилиб бориш ва муаммоларни аниқлаш.</t>
  </si>
  <si>
    <t>4-илова 48.3-банд-банд
Республикадаги мавжуд саноатбоп узумзорлар майдонини 54 минг гектарга етказиш орқали ушбу майдонлардан 1,5 млн тонна сифатли винобоп ҳосил олинишига эришиш.
Механизм: Кенгайтириладиган майдонларда кескин об-хаво шароитларига (иссиқ, совуқ, қурғоқчилик) чидамли янги навларни экиш орқали узумзорларни барпо этиш. Бунда, виночилик корхоналари томонидан кластер усулида янги саноатбоп узум навларини экиш ишларини ташкил этиш</t>
  </si>
  <si>
    <t>5-илова 1.2-банд-банд
Қишлоқ хўжалиги соҳасидаги профессор-ўқитувчилар ва ёш тадқиқотчи ҳамда мутахассисларни қўллаб-қувватлаш ҳамда уларнинг малакасини ошириш мақсадида тажриба алмашинувини йўлга қўйиш. (Бюджетдан ташқари маблағлар)
Механизм: 2. Қишлоқ хўжалиги соҳасидаги профессор-ўқитувчи ва ёш тадқиқотчиларни ҳар йили Хитой Халқ Республикасига малака ошириш ва стажировкага юбориш чораларини кўриш. (2025–2028 йиллар давомида)</t>
  </si>
  <si>
    <t xml:space="preserve">5-илова 4.1-банд-банд
Болалар учун мўлжалланган контентлар яратишни қўшимча молиялаштириш. Вазирлик ва идораларнинг бюджет ва бюджетдан ташқари маблағлари
Механизм: 1. Вазирлик ва идоралар, шунингдек, бошқа давлат бошқарув органлари, шу жумладан, маҳаллий ижро этувчи ҳокимият органлари, устав фонди (устав капитали)да давлат улуши 50 фоиз ҳамда ундан ортиқ бўлган корхоналар билан Марказ ўртасида тўғридан-тўғри шартномалар тузиш ҳамда бўнак тўловларини 30 фоиздан юқори бўлган миқдорда тўлаш. Келгуси йиллар учун ҳар йили июнь (2025–2026 йиллар учун 2025 йил июнь)
</t>
  </si>
  <si>
    <t>5-илова 10-банд-банд
Давлат идоралари томонидан энергия ресурсларини тежаш бўйича биринчи навбатда амалга ошириладиган чора тадбирлар режаси
Механизм: Кондиционерларни график асосида ёқиш. Ижро муддати - Доимий</t>
  </si>
  <si>
    <t>5-илова 11-банд-банд
Давлат идоралари томонидан энергия ресурсларини тежаш бўйича биринчи навбатда амалга ошириладиган чора тадбирлар режаси
Механизм: Тушлик танаффусларида ва иш соатларидан кейин шамоллатиш мосламаларини ўчириш. Ижро муддати - Доимий.</t>
  </si>
  <si>
    <t>5-илова 12-банд-банд
Давлат идоралари томонидан энергия ресурсларини тежаш бўйича биринчи навбатда амалга ошириладиган чора-тадбирлар режаси
Механизм: Иссиқлик энергиясини ҳисобга олиш қурилмаларининг иш режими ва текшириш муддатини назорат қилиш. Ижро муддати - Доимий.</t>
  </si>
  <si>
    <t>5-илова 15.1-банд-банд
Чженчжоу университети билан ҳамкорликда “Ўзбекистон-Хитой гермоплазмасидан фойдаланиб, маркерларга асосланган селекция асосида сув танқислигига бардошли янги ғўза навини яратиш” мавзусида амалий лойиҳа тайёрлаш. (Хитой томони маблағлари, Илмий фаолиятга оид давлат дастурларига ажратилган маблағлар)
Механизм: 1. Чженчжоу университети олимлари билан амалий лойиҳа тайёрлаш ва вазифалари бўйича муҳокамалар қилиш. (2025-2027 йиллар )</t>
  </si>
  <si>
    <t>5-илова 15.2-банд-банд
Чженчжоу университети билан ҳамкорликда “Ўзбекистон-Хитой гермоплазмасидан фойдаланиб, маркерларга асосланган селекция асосида сув танқислигига бардошли янги ғўза навини яратиш” мавзусида амалий лойиҳа тайёрлаш. (Хитой томони маблағлари, Илмий фаолиятга оид давлат дастурларига ажратилган маблағлар)
Механизм: 2. Тайёрланган лойиҳани молиялаштириш учун Инновацион ривожланиш агентлигига тақдим этиш. (2025 -2027 йиллар )</t>
  </si>
  <si>
    <t>5-илова 15.3-банд-банд
Чженчжоу университети билан ҳамкорликда “Ўзбекистон-Хитой гермоплазмасидан фойдаланиб, маркерларга асосланган селекция асосида сув танқислигига бардошли янги ғўза навини яратиш” мавзусида амалий лойиҳа тайёрлаш. (Хитой томони маблағлари, Илмий фаолиятга оид давлат дастурларига ажратилган маблағлар)
Механизм: 3. Лойиҳа молиялаштирилгандан сўнг белгиланган вазифаларни бажариш мақсадида тадқиқотлар олиб бориш. (2025 -2027 йиллар )</t>
  </si>
  <si>
    <t>5-илова 15.4-банд-банд
Чженчжоу университети билан ҳамкорликда “Ўзбекистон-Хитой гермоплазмасидан фойдаланиб, маркерларга асосланган селекция асосида сув танқислигига бардошли янги ғўза навини яратиш” мавзусида амалий лойиҳа тайёрлаш. (Хитой томони маблағлари, Илмий фаолиятга оид давлат дастурларига ажратилган маблағлар)
Механизм: 4. Тадқиқотларни ҳамкорликда амалга ошириш мақсадида Хитойнинг илмий муассасаларига стажировкалар ташкил этиш. (2025 -2027 йиллар )</t>
  </si>
  <si>
    <t>5-илова 15.5-банд-банд
Чженчжоу университети билан ҳамкорликда “Ўзбекистон-Хитой гермоплазмасидан фойдаланиб, маркерларга асосланган селекция асосида сув танқислигига бардошли янги ғўза навини яратиш” мавзусида амалий лойиҳа тайёрлаш. (Хитой томони маблағлари, Илмий фаолиятга оид давлат дастурларига ажратилган маблағлар)
Механизм: 5. Ҳамкорликда илмий мақолалар чоп этиш.  (2025 -2027 йиллар )</t>
  </si>
  <si>
    <t>5-илова 18-банд-банд
Давлат идоралари томонидан энергия ресурсларини тежаш бўйича биринчи навбатда амалга ошириладиган чора-тадбирлар режаси
Механизм: Кириш жойидаги эшикларнинг автоматик ёпилишини таъминлаш. Ижро муддати- Ҳар йили июнь ойига қадар</t>
  </si>
  <si>
    <t>5-илова 19-банд-банд
Давлат идоралари томонидан энергия ресурсларини тежаш бўйича биринчи навбатда амалга ошириладиган чора-тадбирлар режаси
Механизм: Харажатларни мақбуллаштириш ва иссиқ сув ҳароратини назорат қилиш орқали истеъмолни камайтириш. Ижро муддати - Доимий.</t>
  </si>
  <si>
    <t>5-илова 21-банд-банд
Давлат идоралари томонидан энергия ресурсларини тежаш бўйича биринчи навбатда амалга ошириладиган чора-тадбирлар режаси
Механизм: Иссиқ сувдан тежамкорлик билан фойдаланишни назорат қилиш. Ижро муддати - Доимий.</t>
  </si>
  <si>
    <t>5-илова 29.1-банд-банд
 Барча давлат ҳокимияти ва бошқаруви органлари, шу жумладан Марказий банк, суд ва прокуратура органлари ҳамда уларнинг таркибий бўлинмалари (кейинги ўринларда – давлат органлари)да рақамли технологияларни жорий этишга доир лойиҳаларни амалга ошириш ҳисобига иқтисод қилинган маблағларнинг 50 фоизини келгусида мазкур ижро этувчи ҳокимият органлари фаолиятида рақамли технологияларни ривожлантиришга йўналтириш. Бунда: 1) давлат органларида рақамлаштириш ҳисобига иқтисод қилинган маблағларни ҳисоб-китоб қилиш;
Механизм: (Ҳар йили июнь ойида)</t>
  </si>
  <si>
    <t>5-илова 60-банд-банд
Ургут туманида ер майдонларида етиштириладиган 2 870 гектар ғалла ва 5 027 гектар тамаки майдонлари ўрнига интенсив узумзор ва боғзор ташкил этиш.
Механизм: Амалий чора-тадбирлар. (2026 йил давомида)</t>
  </si>
  <si>
    <t>5.3-банд-банд
- мазкур вилоятлардан камида 50 нафар фермерларни Испанияда ўқитиш ва ушбу давлатдан 5 нафар агроном ва технологларни жалб қилиб, маҳаллий иссиқхоначиларга кўмаклашиш назарда тутилсин.</t>
  </si>
  <si>
    <t>6-банд-банд
Вазирлик ва идоралар, хўжалик бирлашмалари, давлат иштирокидаги тижорат банклари ва корхоналар (кейинги ўринларда 
– идоравий ташкилотлар) меҳнат жамоасининг соғлом турмуш тарзини қўллаб-қувватлаш ва жисмоний фаоллик даражасини ошириш мақсадида уларда камида учта жамоавий спорт турлари бўйича спорт клублари ташкил қилинади. Бунда:
иш вақтидан сўнг белгиланган кунларда (ҳафтада камида бир марта) идоравий ташкилотлар раҳбарлари меҳнат жамоасининг жамоавий спорт турлари билан шуғулланишини ташкил қилиш чораларини кўради;
жамоавий спорт турлари бўйича идоравий ташкилотлар кесимида “Раҳбар кубоги”, маҳаллий ҳокимликлар кесимида “Ҳоким кубоги” мусобақалари ўтказиб борилади;
спорт мусобақалари ғолиб ва совриндорлари спорт мусобақалари ташкилотчиларининг бюджетдан ташқари маблағлари ҳисобидан  молиявий рағбатлантириб борилади.</t>
  </si>
  <si>
    <t xml:space="preserve">6-илова 11-банд-банд
 2024-2030 йилларда республика шаҳарлари ҳамда уларнинг атрофларида “яшил белбоғ”лар  барпо этиш бўйича чора-тадбирлар  ДАСТУРИ Табиий ва техноген омиллар ёки касаллик ва зараркунандалар таъсирида зарарланган дарахт ва буталар бошқа дарахт ва буталарни зарарланишини ёки фуқаролар соғлиғи ва улар мол-мулкига таъсир қилишини олдини олиш мақсадида уларни хатловдан ўтказиш ва тегишли чораларни кўриш. 
Механизм: 1. Ҳудудларда табиий омиллар ёки касаллик ва зараркунандалар таъсирида зарарланган дарахт ва буталарни доимий равишда фитосанитар назоратидан (мониторинг, дала назорати) ўтказиб улар ҳақида маълумотлар ва манзиллари ҳудудлар кесимида зарарланган майдонлар харитасини бўйича йиллик хаританомалар тузиш.
2. Хатлов натижалари ҳамда зарарланган майдонлар бўйича йиллик хаританомаларга кўра зарарланган дарахт ва буталарни соғломлаштириш чораларини кўриш.
3. Ўсувчанлик имконияти ва яшовчанлигини сақлаб қолиш имконияти паст даражадаги дарахтлар рўйхати ва улар ҳақида маълумотларни тўплаб уларни кесиш чораларини кўриш учун тегишли ҳудуд ҳокимиятларини қарорларини қабул қилишга киритиш.
4. Ўсувчанлик имкони бўлмаган дарахтларни кесиш ва улар ўрнига дарахт кўчатларини экиш чораларини кўриш.
</t>
  </si>
  <si>
    <t>6-илова 168.2-банд-банд
Пахтада ҳосилдорликни 
40-45 центнерга етказиш.
Механизм: 2. Замонавий агротехнологияларни кенгайтириш мақсадида жами майдонларининг 30 фоизига интенсив экиш схемаларини жорий этиш. 2026 йил июнь</t>
  </si>
  <si>
    <t>6-илова 175.3-банд-банд
Аҳоли сони ва озиқ-овқатга бўлган талабнинг ўсишидан келиб чиқиб, тоза ва сифатли маҳсулотлар етиштириш, уларнинг номенклатураси ҳамда чуқур қайта ишлаш даражасини ошириш.
Механизм: 3. Ҳудудларда озиқ-овқат саноати йўналишида тадбиркорлар томонидан амалга ошириладиган инвестиция лойиҳаларини шакллантириш, бунда ресурстежамкор янги технологияларни жорий этишни назарда тутиш. Доимий</t>
  </si>
  <si>
    <t>6-илова 176.1-банд-банд
Аҳолини арзон ва парҳезбоп парранда гўшти билан таъминлашни яхшилаш.
Механизм: 1. Жиззах вилоятида гўшт йўналишидаги паррандаларнинг биринчи тартибли наслчилик корхонасини ишга тушириш. 2026 йил давомида</t>
  </si>
  <si>
    <t>6-илова 176.2-банд-банд
Аҳолини арзон ва парҳезбоп парранда гўшти билан таъминлашни яхшилаш.
Механизм: 2. Республикада тухум йўналишидаги паррандаларнинг биринчи тартибли наслчилик корхонасини ташкил этиш. 2026 йил давомида</t>
  </si>
  <si>
    <t>6-илова 177-банд-банд
Маҳаллий қишлоқ хўжалиги техникаларини ишлаб чиқариш ва улардан фойдаланишни қўллаб-қувватлаш.
Механизм: Агротехник тадбирлари қисқа муддатда, самарали ва сифатли ташкил этилишини таъминлаш учун қишлоқ хўжалигида техника таъминотини янада ошириш, жисмонан ва маънан эскирган қишлоқ хўжалиги техникаларини замонавий ресурстежамкор техникаларга алмаштириш. 2026 йил давомида</t>
  </si>
  <si>
    <t>6.1.2-банд-банд
Қишлоқ хўжалиги вазирлиги (И.Абдурахмонов):
а) Пахтачилик кенгаши, Қорақалпоғистон Республикаси Вазирлар Кенгаши ва вилоятлар ҳокимликлари билан биргаликда:
ҳосилдорлиги 30 центнердан паст бўлган пахта майдонларини мунтазам аниқласин ҳамда босқичма-босқич янги ва истиқболли навларни жойлаштириш, замонавий агротехнологияларни қўллашни жорий қилсин;
Механизм: Муддат: 2024–2026 йилларда.</t>
  </si>
  <si>
    <t>6.г.i-банд-банд
6.	Қорақалпоғистон Республикаси Вазирлар Кенгаши, вилоятлар 
ва Тошкент шаҳар ҳокимликлари, вазирликлар ва идоралар ҳамда хўжалик бирлашмалари – буюртмачилар:
Механизм: (i) 2026 йилнинг биринчи ярим йиллигида ҳар бир лойиҳа (объект) бўйича йиллик режалаштирилган ўзлаштириш ҳажмларининг камида 40 фоизини, шу жумладан, йилдан йилга ўтувчи лойиҳалар (объектлар) бўйича камида 50 фоизини бажариш;</t>
  </si>
  <si>
    <t>6а-илова 63-банд -банд
2023-2026 йилларда илмий ташкилотлар томонидан амалга ошириладиган “драйвер” инновацион лойиҳалар рўйхати.
Механизм: Лойиҳа/йўналиш номи:Кунжут ўсимлигининг хом-ашёларини қайта ишлаш асосида кунжут ёғини ишлаб чиқариш.
Лойиҳа қиймати:1 500,0. Муддат (бошлаш ва якунлаш):2023–2025 йиллар.</t>
  </si>
  <si>
    <t>6б-банд-банд
Вазирлик: б) 2024 йил 1 январга қадар халқаро молия институтларининг 3 млн АҚШ доллари миқдоридаги маблағлари ҳисобидан Тошкент давлат аграр университетининг Самарқанд филиали ҳузурида халқаро аккредитациядан ўтган озиқ-овқат ва мева-сабзавотчилик йўналишидаги лабораторияни ташкил этсин;</t>
  </si>
  <si>
    <t>7 илова 44.2-банд-банд
Россиянинг Ставрополь ўлкаси билан ҳамкорликда вилоятда бошоқли дон экинлари уруғчилигини ташкил этиш.
Механизм: 2. Иқлимга мос серҳосил ғалла навларини яратиш ва уруғчилигини ташкил қилиш. (2025–2027 йиллар давомида)</t>
  </si>
  <si>
    <t>7-банд-банд
Ўзбекистон Республикаси Президентининг 2023 йил 
15 мартдаги ПҚ-96-сон қарорига мувофиқ жалб қилинган маблағлардан самарали фойдаланиб:
Қорақалпоғистон Республикасида – 6 минг гектар;
Андижон вилоятида – 3 минг гектар; Бухоро вилоятида – 5 минг гектар;
Жиззах вилоятида – 4 минг гектар; Қашқадарё вилоятида – 3,5 минг гектар;
Наманган вилоятида – 5 минг гектар; Самарқанд вилоятида – 4 минг гектар;
Навоий вилоятида – 2 минг гектар; Сурхондарё вилоятида – 3 минг гектар;
Сирдарё вилоятида – 2 минг гектар; Тошкент вилоятида – 4 минг гектар;
Фарғона вилоятида – 4 минг гектар; Хоразм вилоятида – 2,5 минг гектар;
Тошкент шаҳрида – 1 минг гектарда янги боғлар барпо этилсин.
Механизм: Муддат: 2023-2028 йиллар.</t>
  </si>
  <si>
    <t>7-илова 32.3-банд-банд
Қоровулбозор туманида қорамол сонини 2 бараварга ошириш мақсадида тумандаги “Бухоро агрокластер” МЧЖнинг чорва комплексини кенгайтириш учун туташ ҳудуддаги 10 гектар қишлоқ хўжалигига мўлжалланган ер майдони тоифасини ўзгартириш.
Механизм: 3. Ушбу майдонларда чорва комплекслари қуриш орқали чорвачиликни ривожлантириш. (2025–2026 йиллар)</t>
  </si>
  <si>
    <t>8-банд-банд
8. Пахта ҳосилдорлигини оширишда интенсив агротехнологияларни қўллаш ва дронлар ёрдамида мониторинг қилишнинг илмий асосларини ишлаб чиқиш бўйича мақсадли илмий дастур иловага мувофиқ тасдиқлансин.</t>
  </si>
  <si>
    <t>8-банд-банд
Қишлоқ хўжалиги вазирлиги (Абдураҳмонов) Экология, атроф-муҳитни муҳофаза қилиш ва иқлим ўзгариши вазирлиги (Абдухакимов), Ўрмон хўжалиги агентлиги (Бакиров), Қорақалпоғистон Республикаси Вазирлар Кенгаши ва вилоятлар ҳокимликлари билан биргаликда бир ой муддатда янги тутзорлар ташкил қилиш учун 105 минг га ер майдонини лотларга ажратиб, ер майдонининг бошланғич нархини 10 фоиз этиб белгилаган ҳолда аукционга чиқарсин. 
Бунда, 2024-2027 йилларда Тошкент вилоятида 15 минг га, Қорақалпоғистон Республикаси, Андижон, Навоий, Наманган, Сирдарё ва Фарғона вилоятларида 5 минг гектардан, Бухоро, Жиззах, Қашқадарё, Самарқанд, Сурхондарё ва Хоразм вилоятларида 10 минг гектардан ер майдонлари ажратилсин.</t>
  </si>
  <si>
    <t>8-илова 16.3-банд-банд
Кроталярия (Crotalaria juncea), Киноа (Chenopodium quinoa) ва бошқа шўрланишга, қурғоқчиликка чидамли ўсимликларни Оролнинг қуриган тубида интродукция қилиш асосида юқори калорияли озуқа етиштиришнинг арзон, ресурс-тежамкор усулларини ишлаб чиқиш ва амалиётга татбиқ этиш.
Механизм: Ўсимлик хомашёсидан тола (целлюлоза), дори воситалари, юқори калорияли озуқа бирикмалари ишлаб чиқаришни амалиётда йўлга қўйиш. Ижро муддати - 2025-2026 йиллар.</t>
  </si>
  <si>
    <t>8-илова 22.1-банд-банд
Мавжуд экологик вазият ҳамда тупроқ-иқлим шароитларини инобатга олган ҳолда Оролбўйи ҳудудидаги табиий яйлов ва пичанзорларнинг ягона таснифини ишлаб чиқиш.
Механизм: Оролбўйи ҳудудидаги табиий яйлов ва пичанзорларнинг кадастр маълумотларини шакллантириш. Ижро муддати - 2024 — 2026 йиллар.</t>
  </si>
  <si>
    <t>8-илова 22.2-банд-банд
Мавжуд экологик вазият ҳамда тупроқ-иқлим шароитларини инобатга олган ҳолда Оролбўйи ҳудудидаги табиий яйлов ва пичанзорларнинг ягона таснифини ишлаб чиқиш.
Механизм: Чўлланиш фонида табиий яйлов ва пичанзорлар ҳолати ҳамда улардаги салбий ўзгаришлар асосида маълумотлар тайёрлаш. Ижро муддати - 2024 — 2026 йиллар.</t>
  </si>
  <si>
    <t>8-илова 25.1-банд-банд
Оролбўйи ҳудудида балиқчилик соҳасида балиқ етиштиришнинг илмий асосланган усуллари ва интенсив технологияларини жорий этиш.
Механизм: Оролбўйи минтақасидаги табиий ва сунъий сув ҳавзаларида балиқчилик тармоғини бошқариш тизимини такомиллаштириш. Ижро мудддати - 2024 — 2026 йиллар.</t>
  </si>
  <si>
    <t>8-илова 25.2-банд-банд
Оролбўйи ҳудудида балиқчилик соҳасида балиқ етиштиришнинг илмий асосланган усуллари ва интенсив технологияларини жорий этиш.
Механизм: Балиқчилик ва балиқ овлаш ташкилотлари фаолияти самарадорлигини ошириш. Ижро мудддати - 2024 — 2026 йиллар.</t>
  </si>
  <si>
    <t>8-илова 25.3-банд-банд
Оролбўйи ҳудудида балиқчилик соҳасида балиқ етиштиришнинг илмий асосланган усуллари ва интенсив технологияларини жорий этиш.
Механизм: Балиқ маҳсулотларини қайта ишлаш бўйича ишлаб чиқариш қувватларини кенгайтириш. Ижро мудддати - 2024 — 2026 йиллар.</t>
  </si>
  <si>
    <t>8-илова 25.4-банд-банд
Оролбўйи ҳудудида балиқчилик соҳасида балиқ етиштиришнинг илмий асосланган усуллари ва интенсив технологияларини жорий этиш.
Механизм: Балиқ етиштиришнинг илмий асосланган усуллари ва интенсив технологияларини жорий этиш. Ижро мудддати - 2024 — 2026 йиллар.</t>
  </si>
  <si>
    <t>8-илова 26.1-банд-банд
Сувни тежайдиган суғориш тизимидан фойдаланган ҳолда мевали дарахтларнинг серҳосил ва тежамкор кўргазмали интенсив боғи ҳамда плантациясини яратиш.
Механизм: Лойиҳа таклифини ва тўлиқ ҳужжатини ишлаб чиқиш. Ижро муддати - 2024 — 2026 йиллар.</t>
  </si>
  <si>
    <t>8-илова 26.2-банд-банд
Сувни тежайдиган суғориш тизимидан фойдаланган ҳолда мевали дарахтларнинг серҳосил ва тежамкор кўргазмали интенсив боғи ҳамда плантациясини яратиш.
Механизм: Молиялаштиришни тасдиқлаш ва лойиҳани ишга тушириш. Ижро муддати - 2024 — 2026 йиллар.</t>
  </si>
  <si>
    <t>8-илова 26.3-банд-банд
Сувни тежайдиган суғориш тизимидан фойдаланган ҳолда мевали дарахтларнинг серҳосил ва тежамкор кўргазмали интенсив боғи ҳамда плантациясини яратиш.
Механизм: Сувни тежайдиган суғориш тизимидан фойдаланган ҳолда мевали дарахтларнинг серҳосил ва тежамкор кўргазмали интенсив боғи ҳамда плантациясинии яратиш. Ижро муддати - 2024 — 2026 йиллар.</t>
  </si>
  <si>
    <t>8-илова 26.4-банд-банд
Сувни тежайдиган суғориш тизимидан фойдаланган ҳолда мевали дарахтларнинг серҳосил ва тежамкор кўргазмали интенсив боғи ҳамда плантациясини яратиш.
Механизм: Фермерлар ва маҳаллий аҳолига боғдорчилик соҳасида тренинг ҳамда семинарлар ташкил етиш орқали замонавий боғдорчилик кўникмаларини ўргатиш, уларнинг салоҳиятини ошириш. Ижро муддати - 2024 — 2026 йиллар.</t>
  </si>
  <si>
    <t>8-илова 35.1-банд-банд
2024 — 2028 йилларга мўлжалланган Оролбўйи ҳудудларида чорва учун озуқабоп экинларни етиштириш ва маҳсулот ишлаб чиқариш бўйича намунавий технологик хариталарни ишлаб чиқиш.
Механизм: Тегишли илмий-тадқиқот институтларининг олимлари билан ҳамкорликда Оролбўйи ҳудудларида чорва учун озуқа экинларини етиштириш ва маҳсулот ишлаб чиқариш билан боғлиқ агротехнологик жараёнларни аниқлаш. Ижро муддати - 2024-2026 йиллар.</t>
  </si>
  <si>
    <t>8-илова 35.2-банд-банд
2024 — 2028 йилларга мўлжалланган Оролбўйи ҳудудларида чорва учун озуқабоп экинларни етиштириш ва маҳсулот ишлаб чиқариш бўйича намунавий технологик хариталарни ишлаб чиқиш.
Механизм: Илмий-тадқиқот институтларининг олимлари билан биргаликда намунавий технологик хариталарнинг лойиҳасини ишлаб чиқиш. Ижро муддати - 2024-2026 йиллар.</t>
  </si>
  <si>
    <t>8-илова 35.3-банд-банд
2024 — 2028 йилларга мўлжалланган Оролбўйи ҳудудларида чорва учун озуқабоп экинларни етиштириш ва маҳсулот ишлаб чиқариш бўйича намунавий технологик хариталарни ишлаб чиқиш.
Механизм: Намунавий технологик хариталарнинг лойиҳаларини муҳокама қилиш, тегишли ўзгартириш ва тўлдиришлар киритиш ва тасдиқлаш. Ижро муддати - 2024-2026 йиллар.</t>
  </si>
  <si>
    <t>8-илова 35.4-банд-банд
2024 — 2028 йилларга мўлжалланган Оролбўйи ҳудудларида чорва учун озуқабоп экинларни етиштириш ва маҳсулот ишлаб чиқариш бўйича намунавий технологик хариталарни ишлаб чиқиш.
Механизм: Технологик хариталарни чоп этиш ва тегишли вазирлик ҳамда идораларга тақдим қилиш. Ижро муддати - 2024-2026 йиллар.</t>
  </si>
  <si>
    <t>8-илова 37.1-банд-банд
Оролнинг қуриган тубида маҳаллий тупроқ-иқлим шароитларига мос қашқарбеда, оқ жўхори, хашаки лавлаги, жавдар каби чорва учун озуқабоп экинлар навларини синовдан ўтказиш.
Механизм: Ушбу ҳудудга мос чорва учун озуқабоп экин турлари, навлари намуналарини тўғри танлаш, энг яхши кўрсаткичларга эга бирламчи уруғчилик ишларини йўлга қўйиш. Ижро муддати - 2024-2026 йиллар.</t>
  </si>
  <si>
    <t>8-илова 37.2-банд-банд
Оролнинг қуриган тубида маҳаллий тупроқ-иқлим шароитларига мос қашқарбеда, оқ жўхори, хашаки лавлаги, жавдар каби чорва учун озуқабоп экинлар навларини синовдан ўтказиш.
Механизм: Оролнинг қуриган тубида чорва учун озуқа сифатида қашқарбеда, оқ жўхори, хашаки лавлаги, жавдар каби экинларни синовдан ўтказиш бўйича лойиҳани амалга ошириш. Ижро муддати - 2024-2026 йиллар.</t>
  </si>
  <si>
    <t>8-илова 47.2-банд-банд
Бирлашган Араб Амирлигининг Абу-Даби тараққиёт жамғармасининг «Қорақалпоғистон Республикасини ривожлантириш» лойиҳасини амалга ошириш.
Механизм: Бирлашган Араб Амирликларининг Абу-Даби тараққиёт жамғармаси ва Ўзбекистон томонида Қишлоқ хўжалиги вазирлиги ҳамда Олий таълим, фан ва инновациялар вазирлиги ўртасида келишув ҳужжатини ишлаб чиқиш ва имзолаш. Ижро муддати - 2024 — 2028 йиллар.</t>
  </si>
  <si>
    <t>8-илова 47.3-банд-банд
Бирлашган Араб Амирлигининг Абу-Даби тараққиёт жамғармасининг «Қорақалпоғистон Республикасини ривожлантириш» лойиҳасини амалга ошириш.
Механизм: Шўрланиш шароитида биодеҳқончилик халқаро маркази билан ҳамкорликда лойиҳани амалга ошириш. Ижро муддати - 2024 — 2028 йиллар.</t>
  </si>
  <si>
    <t>8.1.3-банд-банд
Ушбу қарорда белгиланган чора-тадбирларнинг самарали ва ўз вақтида амалга оширилишини таъминлаш мақсадида:
а) қишлоқ хўжалиги вазири А.Воитов:
лойиҳа доирасида иқтисод қилинган маблағлар молиялаштиришнинг устувор йўналишларидан келиб чиқиб, Иқтисодиёт ва молия вазирлиги ҳамда Япония халқаро ҳамкорлик агентлиги (JICA) билан келишилган ҳолда қайта тақсимланишини таъминласин.</t>
  </si>
  <si>
    <t>8.6-банд-банд
Белгилансинки, Қишлоқ хўжалиги вазирлиги Стратегияни ва “йўл харитаси”ни амалга ошириш доирасида Мувофиқлаштирувчи кенгашнинг ишчи органи ҳисобланади ҳамда унинг фаолиятини таҳлилий ва ташкилий жиҳатдан таъминлайди.</t>
  </si>
  <si>
    <t xml:space="preserve">8.б-банд-банд
8. Шундай тартиб ўрнатилсинки, унга мувофиқ: (б) ҳар ўқув йили якунида вазирлик ва идоралар томонидан тасарруфидаги таълим ташкилотларининг қабул квотасини тасдиқлашда ижтимоий жиҳатдан хавфли аҳволда бўлган болалар учун 5 фоизгача қўшимча квота ажратилади ва бу тўғрисидаги маълумот Ижтимоий ҳимоя миллий агентлигига тақдим этилади.
</t>
  </si>
  <si>
    <t>9-банд-банд
9.	Вазирлик ва идораларнинг стратегик режалаштириш бўйича таркибий бўлинмалари, шунингдек, Қорақалпоғистон Республикаси Вазирлар Кенгаши, вилоятлар ва Тошкент шаҳри ҳокимликларининг 
ахборот-таҳлил гуруҳлари фаолиятининг асосий йўналишлари ва уни йўлга қўйишнинг бошқа ташкилий масалалари 4-иловадаги тартиб-таомилларга мувофиқ белгилансин.</t>
  </si>
  <si>
    <t>9-банд-банд
Инвестициялар, саноат ва савдо вазирлиги Қишлоқ хўжалиги вазирлиги ҳамда Иқтисодиёт ва молия вазирлиги билан биргаликда 2026 йилда қишлоқ хўжалиги техникалари етказиб беришни молиялаштиришга хорижий молия институтларидан 200 миллион АҚШ доллари миқдоридаги маблағларни жалб этиш бўйича зарур чораларни кўрсин.</t>
  </si>
  <si>
    <t>9.а.банд-банд
9. Давлат органларида кадрлар захирасини юритиш бўйича қуйидагиларни назарда тутувчи янги тартиб жорий этилсин:
(а)	давлат органлари томонидан:
(i)	Миллий кадрлар захирасига киритилган лавозимлар учун номзодлар рўйхати мустақил шакллантирилади;
(ii)	саралашдан ўтган номзодлар тарафидан шахсий ривожланиш режасининг бажарилиши “zaxira.bsa.uz” электрон платформаси орқали мониторинг қилинади;</t>
  </si>
  <si>
    <t xml:space="preserve">10.4-банд-банд
Иқтисодиёт ва молия вазирлигининг қуйидаги таклифларига розилик берилсин: б) Қонунчилик палатаси қўмиталарида: ҳар олти ойда биринчи даражали бюджет маблағларини тақсимловчиларнинг бюджет маблағларидан фойдаланиши билан боғлиқ мақсадли индикаторлари бажарилиши юзасидан вазирликлар ва идоралар раҳбарларининг ҳисоботларини эшитиб бориш
Механизм: ҳар олти ойда </t>
  </si>
  <si>
    <t>11.1-банд
Қишлоқ хўжалиги вазирлиги, Агентлик ва тижорат банкларининг қарздорлик сабабли банклар балансига олинган иссиқхона комплекслари, қайта ишлаш цехлари ва музлаткичли омборлардан (кейинги ўринларда – объектлар) самарали фойдаланиш бўйича янги тартибни жорий қилиш тўғрисидаги қуйидаги таклифларига розилик берилсин:
Бош вазир ўринбосари Ж. Ходжаев ва Агентлик директори И. Эргашев икки ҳафта муддатда ҳар бир объектни ишончли бошқарувга олишга талабгор бўлган камида уч нафар тажрибали тадбиркорлар рўйхатини шакллантиради ҳамда уларни тижорат банкларига доимий равишда тақдим қилиб боради;
тижорат банклари томонидан тажрибали (ижобий кредит тарихи ва доимий пул айланмасига эга бўлган) тадбиркорларга объектлар уч йил муддатга ишончли бошқарувга берилади, бунда лойиҳа доирасида пул тушумлари бўйича операциялар тўлиқ банк орқали амалга оширилиши белгиланади;
объектлардан келиб тушадиган даромаднинг 50 фоизи тижорат банкларига ўтказилади, бунда объектлар қиймати бўйича қарздорлик мос равишда камайтирилади;
бир йил ичида ижобий фаолият юритган тақдирда, объектлар тажрибали тадбиркорларга 10 йил муддатга бўлиб тўлаш шарти билан сотилади.</t>
  </si>
  <si>
    <t>11.1-банд-банд
Қишлоқ хўжалиги вазирлиги:
а) 2023–2026 йилларда халқаро молия институтларининг маблағлари ҳисобидан ўқув-тажриба ишларини ташкил этиш мақсадида кичик технопарклар ташкил этиш учун олий таълим ва илмий-тадқиқот муассасалари талабномаларига асосан қишлоқ хўжалиги техникалари, жумладан мини-техника ва агрегатларини олиб бериш чораларини кўрсин.
Бунда, Қишлоқ хўжалиги техникаси ва технологияларини сертификатлаш ва синаш давлат марказига бериладиган машина 
ва агрегатларнинг дастлабки намуналаридан олий таълим ва илмий-тадқиқот муассасаларининг ер майдонларида ўқув малакавий ва тажриба-синов мақсадларида, истисно тариқасида, бепул фойдаланилади.</t>
  </si>
  <si>
    <t>12-банд-банд
2026 йилда 26 миллион тонна мева-сабзавот, картошка, полиз маҳсулотларини етиштириш ҳамда қишлоқ хўжалиги ва озиқ-овқат маҳсулотлари экспорт ҳажмини 4,5 миллиард долларга етказиш чоралари кўрилсин. (2026 йил давомида)</t>
  </si>
  <si>
    <t>12.а-банд-банд
2026 йил 1 апрелдан бошлаб Стартап экотизимининг ягона электрон платформаси (кейинги ўринларда – Платформа)да рўйхатдан ўтган стартап экотизими иштирокчиларига:
(а) 1-иловага мувофиқ масъул ташкилотлар томонидан тегишли соҳаларга оид стартап лойиҳалар бўйича қуйидаги харажатлар қоплаб берилсин:
(i) тегишли йўналишлардаги ўқув курсларида ўқиш ва сертификат олиш ҳамда нуфузли акселерация ва инкубация дастурларида иштирок этиш билан боғлиқ харажатларнинг 50 фоизигача бўлган, бироқ 20 минг АҚШ доллари эквивалентидан ошмаган миқдорда;
(ii) патентлаш ҳамда интеллектуал фаолият натижалари ва савдо белгиларини рўйхатдан ўтказиш;</t>
  </si>
  <si>
    <t>13-банд-банд
13. Қишлоқ хўжалиги вазирлиги ва Академия қишлоқ хўжалиги соҳасида илғор тажрибага эга халқаро тан олинган экспертларни жалб қилган ҳолда 2026 йил 1 июнга қадар ўз тизимидаги илмий муассасалар илмий ходимлари фаолиятининг энг муҳим самарадорлик кўрсаткичларини (KPI) ва илмий муассасалар фаолият самарадорлигини баҳолаш тизимини жорий этсин.
Механизм: Бунда:
(а)	ҳар уч йилда бир марта ташқи мустақил илмий аудит ташкилотини жалб қилган ҳолда илмий-тадқиқот муассасаларида илм-фан аудитини ташкил этсин;
(б)	илм-фан аудити натижалари асосида илмий-тадқиқот муассасаларининг илмий-инновацион фаолияти натижалари рейтингини эълон қилиб борсин.
ҳар уч йил</t>
  </si>
  <si>
    <t>13-илова 22-банд
Вилоятда карвак навли олма ва юрт нашвати навли нок кўчатчилигини ҳамда қовун ва картошка уруғчилигини йўлга қўйиш.
Механизм: 1. М.Мирзаев номидаги боғдорчилик, узумчилик 
ва виночилик илмий-тадқиқот институтининг Урганч тажриба станциясида карвак навли олма ва юрт нашвати навли нокнинг оналик боғини ташкил этиш.
2. Ҳазорасп тумани “Қовунчи” МФЙнинг аҳоли томорқаларида қовун уруғчилигини ташкил этиш ҳамда Хива тумани “Журён” МФЙда ноқулай иқлим шароитига мос картошка етиштириш бўйича хонадонбай илмий лойиҳаларни амалга ошириш.</t>
  </si>
  <si>
    <t>13-илова 25.3-банд
Уруғликни сифатли тайёрлашни йўлга қўйиш мақсадида чигитни кислота асосида қайта ишлаш цехини ташкил қилиш.
Механизм: 3. Цех учун тегишли асбоб-ускуналарни харид қилиш ва ишга тушириш.</t>
  </si>
  <si>
    <t>13-илова 28.3-банд
Хоразм вилоятида тупроқ гумусини ошириш ҳамда шўрланишни камайтириш бўйича 
200 гектар кўргазмали майдонда “Биосолвент” композицияси ҳамда “Фужимин” технологиясини синовдан ўтказиш.
Механизм: 3. Танлаб олинган майдонда “Биосолвент” композицияси ва “Фужимин” технологиясини синовдан ўтказиш.</t>
  </si>
  <si>
    <t>13-илова 81-банд-банд
Хива шаҳрининг сайёҳлар кўп ташриф буюрадиган ҳудудига туташ экин ер майдонларида узум етиштириш ва вино дегустациясини йўлга қўйиш. 
Механизм: 1. Қиёт ва Лолазор маҳаллалари ҳудудидаги жами 20 гектар қишлоқ хўжалиги экин ер майдонини белгиланган тартибда ажратиш. 2. Хусусий тадбиркорларни жалб этган ҳолда ташаббускорлар маблағлари ҳисобидан узумчилик плантациясини ташкил қилиш. (2025–2026 йиллар)</t>
  </si>
  <si>
    <t>13-илова 90-банд-банд
Боғот туманида бўш турган 227 гектар қумлоқ ер участкаларини (ер тоифасини ўзгартирган ҳолда) деҳқон хўжаликларига балиқ етиштириш учун ажратиш.
Механизм: 1. Бўш майдонларда лойиҳалаш ишлари ва тегишли ҳисоб-китобларни амалга ошириш. 2. Бўш турган 227 гектар ер майдонларининг суғориш тизимини яхшилаш юзасидан тегишли чора-тадбирларни белгилаш. 3. Суғориш тизими яхшиланган 227 гектар ер майдонларида балиқчилик хўжаликларини ташкил қилиш учун 10 гектардан лотларга бўлган ҳолда белгиланган тартиб асосида талабгорларга ажратиб бериш.</t>
  </si>
  <si>
    <t xml:space="preserve">13-илова 93-банд-банд
Қўшкўпир туманида Ипакчилик илмий-тадқиқот институти ҳузурида давлат муассасаси шаклида наслли уруғчилик станциясини ташкил этиш.
Механизм: 1. Туманда давлат муассасасини ташкил этиш ва зарур ер майдонлари ажратиш юзасидан вилоят ҳокимининг қарорини чиқариш. 2. Ҳудудлардаги наслли уруғчилик станцияларини қуриш ишларини жадаллаштириш бўйича норматив-ҳуқуқий ҳужжатларни тасдиқлаш учун Вазирлар Маҳкамасига киритиш. 3. Лойиҳа-смета ҳужжатларини ишлаб чиқиш ва қурилиш-монтаж ишларини бошлаш учун зарур бўлган маблағларни ажратиш. 4. Лойиҳачи ва бош пудратчини аниқлаш ва наслли уруғчилик станциясини қуриш ишларини бошлаш. 5. Наслли уруғчилик станциясини ишга тушириш.
</t>
  </si>
  <si>
    <t>13.в.-банд-банд
Қорақалпоғистон Республикаси Вазирлар Кенгаши ва вилоятлар ҳокимликлари, Қишлоқ хўжалиги вазирлиги бир ой муддатда: (в) 2025 йил ҳосилидан кейин Бош вазир ўринбосари Ж.Қўчқоров томонидан тасдиқланган рўйхатга мувофиқ 30 минг гектар қишлоқ хўжалигига мўлжалланган ер участкаларини Ўзбекистон Республикаси Президентининг 2025 йил 3 февралдаги “Қишлоқ хўжалиги экин майдонлари унумдорлигини ошириш, тармоққа инвестициялар жалб қилиш учун қулай шарт-шароит яратиш бўйича навбатдаги чора-тадбирлар тўғрисида”ги ПФ–18-сон Фармонига асосан очиқ электрон онлайн аукцион савдоларига чиқарсин.</t>
  </si>
  <si>
    <t xml:space="preserve">14.б.-банд-банд
Давлат хизматчилари ўртасида соғлом турмуш тарзини тарғиб қилиш мақсадида: Давлат органлари ходимларнинг вакиллик органлари билан ҳамкорликда: (i)	имкониятдан келиб чиққан ҳолда ташкилот ҳудудида спорт зоналарини ташкил этсин;
(ii)	ходимлар жисмоний тарбия билан шуғулланиши учун зарур шарт-шароитлар яратилишини таъминласин;
(iii)	спорт тарғиботчилари томонидан ходимлар ўртасида тана вазни индекси ўлчаб борилишини ҳамда ҳар бир ходим бўйича маълумотларнинг “hrm.argos.uz” платформасига мунтазам киритиб борилишини таъминласин;
(iv)	ходимлар ўртасида соғлом турмуш тарзига риоя этилиши бўйича зарурий чора-тадбирларни амалга ошириб борсин.
</t>
  </si>
  <si>
    <t>15.1-банд
Мазкур қарорнинг ижросини самарали ташкил қилишга масъул ва шахсий жавобгар этиб қишлоқ хўжалиги вазири И.Ю. Абдураҳмонов ҳамда иқтисодиёт ва молия вазирининг биринчи ўринбосари И.И. Норқулов белгилансин.</t>
  </si>
  <si>
    <t>16-илова 6.1-банд-банд
Ер ресурсларининг деградация суръатларини камайтириш бўйича олдини олувчи чоралар ишлаб чиқиш ва амалга ошириш.
Механизм: 1. Дарёларнинг сувини муҳофаза қилиш ва соҳил бўйи минтақаларида қирғоқни мустаҳкамловчи ўрмонлар ва иҳота дарахтзорларни барпо этиш.(2025-2026-йиллар)</t>
  </si>
  <si>
    <t>16-илова 6.2-банд-банд
Ер ресурсларининг деградация суръатларини камайтириш бўйича олдини олувчи чоралар ишлаб чиқиш ва амалга ошириш.
Механизм: 2. Қишлоқ ва ўрмон хўжалиги ҳудудларида тупроқ деградацияси жараёнларининг суръатларини пасайтириш бўйича тадбирларни амалга ошириш.(2025-2026-йиллар)</t>
  </si>
  <si>
    <t>16-илова 7.5-банд-банд
Яйловлардан самарали фойдаланиш бўйича норматив ҳуқуқий ҳужжат лойиҳасини  ишлаб чиқиш. Яйловларнинг босқичма-босқич тўлиқ хатловдан ўтказилишини ҳамда электрон хариталари ишлаб чиқилишини ва электрон ҳисоби юритилишини таъминлаш. 
Механизм: 5. Хатлов натижаларига кўра, захирадаги бўш турган ер участкаларини очиқ электрон танловлар асосида ижарага бериш орқали республика бўйича яйловлардан субъектлар кесимида (фермер, деҳқон хўжалиги ва бошқалар) фойдаланилишини босқичма-босқич таъминлаш.(2025-2028 йиллар давомида)</t>
  </si>
  <si>
    <t xml:space="preserve">17.г-банд-банд
(г) давлат космик мониторинги натижасида аниқланган маълумотлар тегишлилигига кўра Қишлоқ хўжалиги вазирлиги ҳамда бошқа манфаатдор вазирлик ва идораларга тегишли чоралар кўриш учун тақдим этилади;
</t>
  </si>
  <si>
    <t xml:space="preserve">18.б.1-банд-банд
Қишлоқ хўжалиги вазирлиги Сув хўжалиги вазирлиги, Иқтисодиёт ва молия вазирлиги, Инвестициялар, саноат ва савдо вазирлиги, Олий таълим, фан ва инновациялар вазирлиги ҳамда Қорақалпоғистон Республикаси Вазирлар Кенгаши билан биргаликда: 2025–2026 йилларда фермер хўжаликлари, Қишлоқ хўжалиги вазирлиги ҳамда Сув хўжалиги вазирлигининг ҳудудий бўлинмалари фаолиятини мувофиқлаштириш жараёнини яхшилаш мақсадида 
Қорақалпоғистон Республикасининг 2 та туманида қишлоқ хўжалиги учун сув ресурсларини тақсимлаш тартибини такомиллаштириш бўйича пилот лойиҳани амалга оширсин.
</t>
  </si>
  <si>
    <t>20-банд-банд
Қишлоқ хўжалиги вазирлиги (Абдурахмонов), Ўсимликлар карантини ва ҳимояси агентлиги (Эргашев), Қорақалпоғистон Республикаси Вазирлар Кенгаши Раиси ва вилоятлар ҳокимлари зиммасига ҳудудларда органик майдонларни 2025 йилда 10 минг гектарга, келгуси уч йилда 100 минг гектарга етказиш мажбурияти юклатилсин.</t>
  </si>
  <si>
    <t>21.1-банд
Вазирликлар, идоралар ва ташкилотлар раҳбарлари, Қорақалпоғистон Республикаси Вазирлар Кенгаши, вилоятлар ва Тошкент шаҳар ҳокимликлари, олий таълим ташкилотлари Ўзбекистон ёшлари умумжаҳон ассоциацияси билан ҳамкорликда хорижий давлатларда таълим олаётган ва меҳнат қилаётган камида 10 нафар ёшлар билан шартнома имзолаб, улар орқали хорижий ва маҳаллий корхоналар, таълим муассасалари ҳамкорлигини йўлга қўйсин.</t>
  </si>
  <si>
    <t>24.а(i)-банд-банд
24. Қишлоқ хўжалиги вазирлиги:
(а) Тошкент вилояти ҳокимлиги билан биргаликда:
(i) икки ой муддатда мазкур қарорнинг 19-бандида назарда тутилган мақсадлар учун Тошкент вилоятининг унумдорлиги паст бўлган 200 гектар қишлоқ хўжалигига мўлжалланган ер участкаларини ижара ҳуқуқи асосида Университетга ажратиш юзасидан Вазирлар Маҳкамасига таклиф киритсин;</t>
  </si>
  <si>
    <t>27.а-банд-банд
27. Қишлоқ хўжалиги вазирлиги:
(а) Олий таълим, фан ва инновациялар вазирлиги билан биргаликда икки ой муддатда хорижий ҳамда маҳаллий экспертларни жалб қилган ҳолда Университетда 9-иловага мувофиқ асосий вазифаларни амалга оширадиган юридик шахс мақомисиз Трансформация марказини ташкил этсин;</t>
  </si>
  <si>
    <t>39.2-банд
Бухоро вилояти ҳокимлиги (Зарипов) Қишлоқ хўжалиги вазирлиги (Абдурахмонов):
2024-2026 йилларда вилоятдан танланган 5 минг гектар ер майдонларини интенсив боғлар ташкил этиш мақсадида қулай шартларда тадбиркорлик субъектларига бериш учун электрон онлайн-аукцион савдоларига чиқарилишини таъминласин.</t>
  </si>
  <si>
    <t>44-банд-банд
Қишлоқ хўжалиги вазирлиги (Абдурахмонов) халқаро молия институтлари, хорижий ҳукуматлар молия ташкилотлари ва донорларнинг  5 млн доллар грант маблағларини йўналтириб Термиз агротехнологиялар  ва инновацион ривожланиш институтида Италиянинг “Тушиа” университети, “Сиви Италия” уюшмаси билан ҳамкорликда 2024-2025 йилларда “Интенсив уруғчилик ва кўчатчилик халқаро маркази”ни ташкил қилсин.
Механизм: Ушбу марказда вилоятнинг иқлим-тупроқ шароитига мос, турли стресс омиллар ва қурғоқчиликка чидамли бўлган мева-сабзавот, полиз, кўкат, пиёз, колраби карами ва дайкон экинларининг янги навларини яратиш, “ин-витро” лабораторияси ва “IT инкубатор” маркази, 20 та иссиқхона ва тажриба-синов участкалари фаолиятини йўлга қўйсин.</t>
  </si>
  <si>
    <t>45.3-банд-банд
Бош вазир ўринбосари Ж.Ходжаев, Қишлоқ хўжалиги вазирлиги (Абдурахмонов), Сурхондарё вилояти ҳокимлиги (Қосимов):  Термиз туманида 2024-2027 йилларда Корея Республикаси ва бошқа хорижий давлатларнинг 50 млн долларлик инвестицияси ҳисобига йирик “логистика хаби”ни ишга тушириш лойиҳасини амалга оширсин.
Механизм: Бунда, туманлар ҳокимлари агрологистика марказларини ташкил этувчи юқори салоҳиятли тадбиркорларни жалб этишга шахсан масъуллиги белгилаб қўйилсин.</t>
  </si>
  <si>
    <t>52.2-банд-банд
2. Такрорий майдонлар учун яна 4 минг тонна уруғлик картошка олиб келинсин. 
Механизм: 2026 йил 1 июнь</t>
  </si>
  <si>
    <t>66-банд-банд
Республикадаги 10-15 нафар уруғчи олимлар Халқаро ғалла 
ва маккажўхори марказига малака оширишга юборилсин.	2025 йилдан бошлаб</t>
  </si>
  <si>
    <t>76-банд
Қишлоқ хўжалиги вазирлиги (Абдурахмонов), Қишлоқ хўжалигида хизматлар кўрсатиш агентлиги (Абдуллаев), Қорақалпоғистон Республикаси Вазирлар Кенгаши Раиси ва вилоятлар ҳокимлари ҳар йили 1 минг гектардан иқтисодий самарасиз ва эскирган боғ-токзорларни реконструкция қилишга шахсан масъул этиб белгилансин.</t>
  </si>
  <si>
    <t xml:space="preserve">91.2-банд
Қишлоқ хўжалиги вазирлиги (Абдураҳмонов), Ўзбекистон фермер, деҳқон хўжаликлари ва томорқа ер эгалари кенгаши (Хаитов) икки ой муддатда: 
касб-ҳунар мактабини ривожлантириш, хориждан мутахассисларни жалб қилиш, педагог ва ўқувчиларни доимий рағбатлантириш мақсадида 
“Лола Муротова” номидаги жамғарма ташкил қилсин ҳамда ҳар йили жамғарма ҳисобига тенг улушларда жами 10 млрд сўм ажратиб борсин. </t>
  </si>
  <si>
    <t>илова 2.4-банд-банд
Қишлоқ хўжалиги экинлари етиштириш жараёнлари мониторингини юритиш тизимини йўлга қўйиш.
Механизм: 4.	Фойдаланувчиларни қишлоқ хўжалиги геопортали ва “Crop Agro” ахборот тизимига улаш, тизимдан фойдаланишни ташкил этиш. 2026 йил
июнь</t>
  </si>
  <si>
    <t>илова 4.4-банд-банд
Вазирлик ва идоралар, хўжалик бирлашмалари, давлат иштирокидаги тижорат банклари ва корхоналар меҳнат жамоасининг соғлом турмуш тарзини қўллаб-қувватлаш ва жисмоний фаоллик даражасини ошириш.
Механизм: 4. Ходимлар ўртасида жамоавий спорт турлари бўйича “Раҳбар кубоги”, “Ҳоким кубоги” мусобақаларини ташкил этиб бориш. Бунда мусобақалар ғолиб ва совриндорларини молиявий рағбатлантириб бориш. (Доимий)</t>
  </si>
  <si>
    <t>илова 5.3-банд-банд
Вазирлик ва идоралар, хўжалик бирлашмалари, давлат иштирокидаги тижорат банклари ва корхоналарда жамоавий спорт турлари бўйича спорт клублари фаолиятини йўлга қўйиш. 
Механизм: 3. Вазирлик ва идоралар, хўжалик бирлашмалари, давлат иштирокидаги тижорат банклари ва корхоналарда бюджетдан ташқари маблағлар ва қонунчиликда тақиқланмаган бошқа манбалар ҳисобидан жамоавий спорт турлари бўйича инфратузилмани яратиш чораларини кўриш.
4. Зарур спорт инфратузилмаси мавжуд бўлмаган вазирлик ва идоралар, хўжалик бирлашмалари, давлат иштирокидаги тижорат банклари ва корхоналар ҳамда уларнинг вертикал тузилмаларининг Спорт вазирлиги тизимидаги спорт таълим муассасалари спорт иншоотларидан асосий машғулотлардан бўш вақтида шартнома асосида фойдаланишини йўлга қўйиш. (2025 йилдан бошлаб)</t>
  </si>
  <si>
    <t xml:space="preserve">  11-банд-банд
Бўстонлиқ тумани тажрибасидан келиб чиқиб, денгиз сатҳидан 
1 500 метр баландликда жойлашган республиканинг бошқа ҳудудларида ҳам, жумладан, ўрмон хўжаликларига қарашли ер майдонлари ўрганиб чиқилиб, танланган майдонларда экспортбоп резавор мевалар, яъни малина, голубика, маймунжон, қорағат, қулупнай ва фундук етиштиришни кўпайтириш чоралари кўрилсин.	
Механизм: 2025–2026 йилларда</t>
  </si>
  <si>
    <t xml:space="preserve">1-илова 2.2-банд-банд
Қишлоқ хўжалиги фундаментал тадқиқотлари маркази (Centre Of Excellence) ҳамда Дала экинлари уруғчилиги миллий тадқиқот мажмуаси дирекцияси фаолиятини ташкил этиш.
Механизм: 		2. Марказ учун Академик М.Мирзаев номидаги Боғдорчилик, узумчилик ва виночилик илмий-тадқиқот институтига қарашли ер майдонида янги бино барпо этиш бўйича дастурни тасдиқлаш. Бунда Марказ биносини лойиҳа ҳужжатларини тайёрлаш, Жаҳон банки талаблари асосида тендер савдоларини ўтказиш ва қурилиш ишларини якунлаш, зарур лаборатория жиҳозларини харид қилиш чораларини кўриш. (2023–2024 йиллар) 	</t>
  </si>
  <si>
    <t>1-илова 3.4-банд
Марказий Осиё давлатлари билан яйловларни чўлланишдан ҳимоя қилиш ва тиклаш бўйича ҳамкорлик қилиш.
Механизм: Ер усти экотизимларини ҳимоя қилиш, тиклаш ва улардан барқарор фойдаланишни рағбатлантириш йўналишидаги ишларни йўлга қўйиш. Бажариш муддати: Доимий</t>
  </si>
  <si>
    <t>1-илова 7-банд-банд
Қишлоқ ва ўрмон хўжалиги ҳудудларида тупроқ деградацияси жараёнлари суръатларини пасайтириш.
Механизм: Амалий чора-тадбирлар (Муддат: доимий)</t>
  </si>
  <si>
    <t>1-илова 8.1-банд-банд
Аграр соҳадаги олий таълим муассасалари талабалари учун ҳақ тўланадиган хорижий стажировкаларни ташкил қилиш.
Механизм: Талабаларни ёзги таътил даврида замонавий ишлаб чиқариш жараёнлари ва юқори унумли ресурс тежайдиган илғор технологияларни самарали қўллаётган ривожланган мамлакатлардаги қишлоқ хўжалиги ишлаб чиқариш корхоналарига амалиётга юбориш. (2023/2024 ўқув йилидан бошлаб)</t>
  </si>
  <si>
    <t>1-илова 15.2-банд-банд
Самарқанд агроинновациялар ва тадқиқотлар институти (кейинги ўринларда – Институт) Кузатув кенгаши таркибини тасдиқлаш.
Механизм: Институтнинг Кузатув кенгаши таркибини 
тасдиқлаш. Институтнинг Кузатув кенгаши йиғилишларини даврий равишда ўтказиб бориш.</t>
  </si>
  <si>
    <t>1-илова 22.3-банд-банд
Аграр соҳадаги олий таълим муассасалари талабаларининг мутахассисликлари бўйича амалий машғулотлар ҳамда малака амалиётларини ташкил этиш.
Механизм: 3. Малака амалиётларини ўтаётган талабаларга корхоналар томонидан иш ҳақлари берилишини ташкил қилиш. (2023 йилдан бошлаб)</t>
  </si>
  <si>
    <t xml:space="preserve">1-илова 24.1-банд -банд
Олий таълим ва илмий-тадқиқот муассасалари илмий ва педагог ходимлари, ёш тадқиқотчилар ҳамда   талабалар томонидан яратилган илм-фан ютуқларини доимий равишда тижоратлаштириш ҳамда молиявий ресурсларни жалб этиш ишларини ташкил этиш.
Механизм: Инновацион ишланмаларни тижоратлаштириш юзасидан илғор хорижий тажрибани ўрганиш.
Қишлоқ хўжалиги тармоқлари, агрокластерлар ҳамда озиқ-овқат саноати корхоналарининг мавжуд ва келгуси эҳтиёжларини ўрганиб чиқиб, таҳлил қилиш. (Доимий)
</t>
  </si>
  <si>
    <t>1-илова 26.1-банд
Қурғоқчилик, тупроқ шўрланиши ва чўлнинг бошқа экстремал шароитларига бардошли чўл озуқабоп ўсимлик турларини танлаб олиш, маҳаллий шароитларга мос навларини яратиш ва уларни парваришлашнинг агротехник асосларини ишлаб чиқиш (Самарқанд вилояти Қарнабчўл шароитида).
Механизм: Республикамиз вилоятлари бўйлаб озуқабоп турлар уруғларини йиғиш.
Бажариш муддати:2024-2030 йиллар</t>
  </si>
  <si>
    <t>1-илова 26.3-банд
Қурғоқчилик, тупроқ шўрланиши ва чўлнинг бошқа экстремал шароитларига бардошли чўл озуқабоп ўсимлик турларини танлаб олиш, маҳаллий шароитларга мос навларини яратиш ва уларни парваришлашнинг агротехник асосларини ишлаб чиқиш (Самарқанд вилояти Қарнабчўл шароитида).
Механизм: Коллекция кўчатзорларидаги мавжуд тур ва намуналарни эколого-биологик ва хўжаликбоп хусусиятлари бўйича қиёсий баҳолаш ва селекция манбаи сифатида танлаб олиш.
Бажариш муддати:2024-2030 йиллар</t>
  </si>
  <si>
    <t xml:space="preserve">1-илова 27.4-банд
Қашқадарё вилоятининг Ғузор ва Муборак туманларида тажриба тариқасида чўл озуқабоп ўсимликларнинг истиқболли навлари уруғчилик майдонини ташкил этиш ва уруғ ишлаб чиқаришни йўлга қўйиш.
Механизм: 50 гектар майдонда уруғчилик экинзорларини барпо этиш ва уруғ ишлаб чиқариш.
Бажариш муддати:2025–2026 йиллар </t>
  </si>
  <si>
    <t>1-илова 31.1-банд-банд
Аграр соҳадаги олий таълим муассасалари қошидаги академик лицейлар битирувчиларининг олий таълим муассасаларига кириши улушини ошириш.
Механизм: 1. Аграр соҳадаги олий таълим муассасалари қошидаги академик лицейларда ўқув жараёнларини ҳамда моддий-техника базасини яхшилаш. (Доимий)</t>
  </si>
  <si>
    <t>1-илова 45.2-банд-банд
Қишлоқ хўжалиги корхоналари, илмий жамоатчилик ва соҳа мутахассисларни гидрометеорологик ва иқлим ўзгаришига оид маълумотлар билан таъминлашни ривожлантириш.
Механизм: Об-ҳавониниг фавқулодда ўзгарувчан ҳолатлари ва гидрометеорологик тезкор маълумотларни Қишлоқ хўжалиги вазирлигига бепул тақдим этиб бориш. Маблағ ажратадиган халқаро молия ташкилоти - илм-фанни қўллаб-қувватлаш жамғарма маблағлари ҳисобидан. Ижро муддати - доимий.</t>
  </si>
  <si>
    <t>1-илова 51.3-банд-банд
Деградацияга учраган яйловларни тиклаш.
Механизм: Деградацияга учраган яйловларни тиклаш, шу жумладан деградация жараёнларининг олдини олиш ва унинг салбий оқибатларини бартараф этиш чораларини кўриш. Ижро муддати - 2024 йил якуни билан  доимий.</t>
  </si>
  <si>
    <t>1-илова 105.5-банд-банд
Қишлоқ хўжалиги соҳасида электрон тижоратни жорий этиш мақсадида “Электрон агросаноат портали”ни такомиллаштириш.
Механизм: 5. Қишлоқ хўжалиги маҳсулотлари етиштирувчиларнинг “Электрон агросаноат портали”дан фойдаланиш кўникмаларини ошириш бўйича жойларда семинар-тренинглар ўтказиш. (Муддат: доимий).</t>
  </si>
  <si>
    <t>1-илова 111.3-банд-банд
Қишлоқ хўжалиги ерларидан фойдаланиш унумдорлигини ошириш бўйича “E-IJARA” ахборот тизими имкониятларидан фойдаланишни кенгайтириш.
Механизм: 3. Вазирликнинг ҳудудий бўлинмалари ва Қишлоқ хўжалигида хизматлар кўрсатиш агентлигига тизим ёрдамида самарали ишлашни ташкил этиш. (Муддат: доимий).</t>
  </si>
  <si>
    <t>1-илова 205-банд-банд
“Яшил иқтисодиёт”га ўтиш, унинг асоси бўлган қайта тикланувчи энергиядан фойдаланиш кўрсаткичларини кескин ошириш
Механизм: 1. Энергия самарадорлиги тоифаси белгиланган давлат ташкилотларига тегишли бўлган бино ва иншоотлар улушини 100 фоизга, хусусий секторга тегишли бўлган бино ва иншоотлар улушини 30 фоизга етказиш. 2026 йил - 20 фоиз/5 фоиз; 2027 йил - 40 фоиз/10 фоиз; 2028 йил - 60 фоиз/15 фоиз; 2029 йил 80 фоиз/22 фоиз; 2030 йил - 100 фоиз/30 фоиз	(Ижрочилар маблағлари).</t>
  </si>
  <si>
    <t xml:space="preserve">1-илова 232-банд-банд
Қишлоқ хўжалигида ҳосилдорлик 
ва рентабеллик даражасини кескин ошириш
Механизм: Асосий/устувор самарадорлик кўрсаткичи. Бир гектардан олинадиган ўртача даромадни 5 минг долларга етказиш. Ҳозирги кўрсаткич (2025): 4 500, 2026-4 600, 2027-4 700,	2028-4 800, 2029-4 900, 2030-5 000.
</t>
  </si>
  <si>
    <t>1-илова 233-банд-банд
Қишлоқ хўжалигида ҳосилдорлик  ва рентабеллик даражасини кескин ошириш
Механизм: Қишлоқ хўжалиги соҳасида экспорт ҳажмини йилига 10 миллиард долларга етказиш.	Ҳозирги кўрсаткич (2025): 3,4 млрд,	2026-4,5 млрд,	2027-5,5 млрд,	2028-7 млрд,	2029-8,5 млрд,	2030-10 млрд</t>
  </si>
  <si>
    <t>1-илова 234-банд-банд
Қишлоқ хўжалигида ҳосилдорлик 
ва рентабеллик даражасини кескин ошириш
Механизм: Ҳосилдорлик кўрсаткичларини пахта бўйича ўртача 45–50 центнерга етказиш.	Ҳозирги кўрсаткич (2025): 40,5 ц/га,	2026-42 ц/га,	2027-44 ц/га,	2028-46 ц/га,	2029-48 ц/га,	2030-50 ц/га</t>
  </si>
  <si>
    <t>1-илова 235-банд-банд
Қишлоқ хўжалигида ҳосилдорлик 
ва рентабеллик даражасини кескин ошириш
Механизм: Ҳосилдорлик кўрсаткичини ғалла бўйича 90–100 центнерга етказиш, Ҳозирги кўрсаткич (2025): 84,4 ц/га,	2026-75-85 ц/га,	2027-85 ц/га,	2028-90 ц/га,	2029-95 ц/га,	2030-100 ц/га</t>
  </si>
  <si>
    <t>1-илова 236-банд-банд
Қишлоқ хўжалигида ҳосилдорлик ва рентабеллик даражасини кескин ошириш
Механизм: Замонавий ресурс тежамкор технологиялар жорий қилинган пахта ва ғалла майдони ҳудудини 51 фоизга етказиш.	Ҳозирги кўрсаткич (2025): 38 фоиз,	2026-39 фоиз,	2027-42 фоиз,	2028-45 фоиз,	2029-48 фоиз,	2030-51 фоиз</t>
  </si>
  <si>
    <t>1-илова 237-банд-банд
Қишлоқ хўжалигида ҳосилдорлик 
ва рентабеллик даражасини кескин ошириш
Механизм: Қайта фойдаланишга киритилган ер майдонларини 620 минг гектарга етказиш.	Ҳозирги кўрсаткич (2025): 379,1 минг,	2026-432 минг,	2027-479
минг,	2028-529 минг,	2029-579 минг,	2030-620  минг</t>
  </si>
  <si>
    <t>1-илова 238-банд-банд
Қишлоқ хўжалигида ҳосилдорлик 
ва рентабеллик даражасини кескин ошириш
Механизм: Маҳаллий сабзавот, полиз, картошка уруғлик таъминотини 50 фоизга етказиш.	Ҳозирги кўрсаткич (2025): 34 фоиз,	2026-25 фоиз,	2027-32 фоиз,	2028-38 фоиз,	2029-44 фоиз,	2030-50 фоиз</t>
  </si>
  <si>
    <t>1-илова 239-банд-банд
Қишлоқ хўжалигида ҳосилдорлик 
ва рентабеллик даражасини кескин ошириш
Механизм: Қишлоқ хўжалиги маҳсулотларини қайта ишлаш кўрсаткичини 27 фоизга етказиш.	Ҳозирги кўрсаткич (2025): 20,6 фоиз,	2026-24,52 фоиз,	2027-25,48 фоиз,	2028-26,36 фоиз,	2029-26,78 фоиз,	2030-27,18 фоиз</t>
  </si>
  <si>
    <t>1-илова 240-банд-банд
Қишлоқ хўжалигида ҳосилдорлик ва рентабеллик даражасини кескин ошириш
Механизм: Республика ҳудудларидаги агрологистика марказларининг қувватини 2,5 миллион тоннага етказиш. Ҳозирги кўрсаткич (2025): 1,4 млн,	2026-1,5 млн,	2027-1,6 млн,	2028-1,8 млн,	2029-2,1 млн,	2030-2,5 млн</t>
  </si>
  <si>
    <t>1-илова 241-банд-банд
Қишлоқ хўжалигида ҳосилдорлик 
ва рентабеллик даражасини кескин ошириш
Механизм: Интенсив усулда сабзавотлар етиштириладиган майдонларни умумий сабзавот майдонларига нисбатан 35 фоизга етказиш.	Ҳозирги кўрсаткич (2025): 24 фоиз,	2026-26 фоиз,	2027-28 фоиз,	2028-30 фоиз,	2029-32 фоиз,	2030-35 фоиз</t>
  </si>
  <si>
    <t>1-илова 242-банд-банд
Қишлоқ хўжалигида ҳосилдорлик 
ва рентабеллик даражасини кескин ошириш
Механизм: Қишлоқ хўжалигида таваккалчиликларни суғурталаш механизмини жорий этиш орқали суғурталаш қамровини 50 фоизга етказиш.	Ҳозирги кўрсаткич (2025): -,	2026-10 фоиз,	2027-20 фоиз,	2028-30 фоиз,	2029-40 фоиз,	2030-50 фоиз</t>
  </si>
  <si>
    <t>1-илова 243-банд-банд
Қишлоқ хўжалигида ҳосилдорлик 
ва рентабеллик даражасини кескин ошириш
Механизм: Умумий экин майдонлари таркибида озуқа экинлари майдонларини 15 фоизга етказиш.	Ҳозирги кўрсаткич (2025): 14 фоиз, 2026-14,2 фоиз, 2027-14,4 фоиз, 2028-14,6  фоиз, 2029-14,8  фоиз, 2030-15  фоиз</t>
  </si>
  <si>
    <t>1-илова 302-банд-банд
Республикада сувдан оқилона фойдаланиш маданиятини ва сув ишлатиш самарадорлигини ошириш
Механизм: Ирригация тизими ва суғориш тармоқларида фойдали иш коэффициенти кўрсаткичини республика бўйича ўртача 0,73 гача етказиш.	Ҳозирги кўрсаткич (2025): 0,68,	2026-0,69,	2027-0,70,	2028-0,71,	2029-0,72,	2030-0,73.</t>
  </si>
  <si>
    <t xml:space="preserve">1-илова 305-банд-банд
Қишлоқ хўжалиги соҳасида сув ресурсларидан оқилона фойдаланишни таъминлаш
Механизм: Мелиорация объектларини қуриш ва реконструкция қилиш натижасида суғориладиган ер майдонларида шўрланган майдонларни 1,7 миллион гектаргача камайтириш (минг га/фоиз).	Ҳозирги кўрсаткич (2025):  1 850 минг/ 
43 фоиз,	2026-1 825 минг/ 42,4  фоиз,	2027-1 800 минг/ 41,8 фоиз,	2028-1 774 минг/ 41,2 фоиз,	2029-1 748 минг/ 40,6 фоиз,	2030-1 722 минг/  40 фоиз
</t>
  </si>
  <si>
    <t>1-илова 329-банд-банд
Иқлим ўзгариши салбий таъсирининг олдини олиш
Механизм: Ресурс тежовчи, замонавий агротехнологиялар асосида саноатлашган интенсив боғ-токзорлар майдонини 110 минг гектарга етказиш.	Ҳозирги кўрсаткич (2025):  85,5
минг,	2026-89,9 минг,	2027-94,5 минг,	2028-99,5 минг,	2029-105 минг,	2030-110
минг</t>
  </si>
  <si>
    <t>1-илова 332-банд-банд
Биологик хилма-хиллик ишончли сақланишини таъминлаш
Механизм:  21 миллион гектар яйловлар ва пичанзорларда геоботаник тадқиқотларни амалга ошириш	-	2026-4,2 млн	2027-8,4 млн	2028-12,6 млн	2029-16,8 млн	2030-21 млн.</t>
  </si>
  <si>
    <t>1.1-банд-банд
Республика ва маҳаллий ижро этувчи ҳокимият органлари ва давлат улуши бўлган хўжалик корхоналари раҳбарлари ҳамда Қорақалпоғистон Республикаси Вазирлар Кенгаши Раиси, вилоятлар ва Тошкент шаҳар ҳокимлари ўзи раҳбарлик қилувчи соҳа, тармоқ ва ҳудудларда: ҳафтада бир кун сунъий интеллект технологияларининг ривожланиш йўналишлари ва жорий қилиш истиқболларини ўрганишга йўналтириш;
Механизм: Доимий</t>
  </si>
  <si>
    <t>1.2-банд
Озиқ-овқат хавфсизлигини таъминлаш доирасида соҳанинг иқлим ўзгаришига мослашиши ва унинг иқлимга салбий таъсирини юмшатиш, қурғоқчилик ва ерлар деградациясига қарши курашиш, яйловлар биохилмахиллигини сақлаш (қайта тиклаш), янги инновацион технологияларни ишлаб чиқиш ҳамда соҳага кенг жорий қилиш бўйича амалга ошириладиган тадбирларга Қишлоқ хўжалиги вазирлиги масъул этиб белгилансин.</t>
  </si>
  <si>
    <t xml:space="preserve">1.а-банд-банд
1. Қишлоқ хўжалиги вазирлиги ҳамда Иқтисодиёт ва молия вазирлигининг гўшт маҳсулотлари нархлари барқарорлигини таъминлашга қаратилган қуйидаги йўналишларда Ўзбекистон Республикаси республика бюджетидан вақтинчалик субсидиялар ажратиш тўғрисидаги таклифи маъқуллансин:
(а) 2026 йил 1 апрелдан 2026 йил 1 августга қадар тадбиркорлик субъектларига мол ва қўй гўштини импорт қилишда, уларни ҳаво транспортида ташиш харажатларининг 50 фоизи, бироқ ҳар бир килограмм гўшт учун 0,8 АҚШ долларидан ошмаган миқдорда; </t>
  </si>
  <si>
    <t>1.б-банд-банд
1. Қишлоқ хўжалиги вазирлиги ҳамда Иқтисодиёт ва молия вазирлигининг гўшт маҳсулотлари нархлари барқарорлигини таъминлашга қаратилган қуйидаги йўналишларда Ўзбекистон Республикаси республика бюджетидан вақтинчалик субсидиялар ажратиш тўғрисидаги таклифи маъқуллансин: (б) 2026 йил 1 апрелдан 2026 йил 31 декабрга қадар хорижий давлатлардан ҳаво транспорти орқали импорт қилинган наслдор қорамол қийматининг 10 фоизи, бироқ ҳар бир бош қорамол учун 
4 миллион сўмдан ошмаган миқдорда.</t>
  </si>
  <si>
    <t>2-банд-банд
Қишлоқ хўжалиги товар ишлаб чиқарувчи ва экспортчи корхоналар вакиллари иштирокида қўшилган қиймат солиғининг ноль ставкаси жорий қилинишининг ижобий таъсири бўйича аниқ мисоллар билан оммавий ахборот воситаларида чиқишлар ташкил этилсин.
Солиқ органлари томонидан қўшилган қиймат солиғини ҳисоблаш ва хавф даражасини баҳолашда юзага келаётган масалалар бўйича тадбиркорларга амалий ёрдам кўрсатиб борилсин.
Механизм: 2026 йил давомида</t>
  </si>
  <si>
    <t>2-илова 2.1-банд-банд
Тошкент туманида қиймати 50 млн доллар бўлган “Соғломлаштириш-экология-туризм-агро-спорт мажмуасини қуриш” лойиҳасини амалга ошириш.
Механизм: 2025–2026 йиллар</t>
  </si>
  <si>
    <t>2-илова 8-банд-банд
Хорижий етакчи олий таълим ва илмий муассасалар билан ҳамкорликда халқаро грант лойиҳаларида иштирок этиш.
Механизм: Комплекс чора-тадбирлар. (Муддат: Доимий)</t>
  </si>
  <si>
    <t>2-илова 14-банд-банд
Университет профессор-ўқитувчилари ва талабалари томонидан яратилган илм-фан ютуқларини доимий равишда тижоратлаштириш ҳамда молиявий ресурсларни жалб этиш ишларини ташкил этиш.
Механизм: Инновацион ишланмаларни тижоратлаштириш юзасидан илғор хорижий тажрибани ўрганиш. 
Қишлоқ хўжалиги тармоқлари, агрокластерлар ҳамда озиқ-овқат саноатида ишлаб чиқариш билан боғлиқ фаолият юритадиган корхоналарнинг мавжуд ва келгуси эҳтиёжларини ўрганиб чиқиб, таҳлил қилиш.
(Муддат: Доимий)</t>
  </si>
  <si>
    <t>2-илова 24-натижа-банд
Йил якуни бўйича эришиладиган натижа : 
Озиқ-овқат саноати маҳсулотлари ишлаб чиқариш ҳажми 
173,6 триллион сўмга етказилади.
1. Умумий пахта майдонларининг 
40 фоизига тезпишар, ҳосилдорлиги 70-80 центнер бўлган тола чиқими 40-45 фоиздан кам бўлмаган навларни жойлаштириш, шунингдек, пахта майдонларининг 
20 фоизига замонавий интенсив агротехнологиялар жорий этилади.
2. Ғаллада тупроқ иқлим шароитга мос стресс омилларга бардошли тиндирилган буғдой навлари экилиб, замонавий интенсив агротехнологияларни кенг жорий этиш натижасида ҳосилдорлик 
85 центнерга етказилади.
3. Интенсив сабзавот майдонлари 60 минг гектарга етказилиб, уларда ҳосилдорлик 350 ц/га эришиш имконияти яратилади.
4. 17,7 минг гектар саноатлашган мевали боғ ва 5,2 минг гектар янги токзорлар барпо этилади
5. Эски 11 минг гектар боғлар ва 5 минг гектар токзорлар реконструкция қилинади.
6. Техника таъминотини 83 фоизга, пахтани машинада териб олиш даражаси 70 фоизга етказилади.
7. 53 минг гектар ерлар қайта фойдаланишга киритилади.
8. Қайта ишлаш кўрсаткичлари донда 56 фоиз, мева-сабзавотда 15,8 фоиз, гўштда 16,1 фоиз, сутда 23 фоизга етказилади.
9. Озиқ-овқат саноати маҳсулотларини ишлаб чиқариш ҳажми 173,6 триллион сўмга етказилади.</t>
  </si>
  <si>
    <t xml:space="preserve">2-илова 25-натижа-банд
Йил якуни бўйича эришиладиган натижа :
1. Қишлоқ хўжалигини қўллаб-қувватлаш учун:
– шундан ғалла етиштиришни молиялаштириш учун 
4 триллион сўм; 
– пахта етиштиришни молиялаштириш учун 
13,1 триллион сўм;
– мева-сабзавот етиштириш учун 1 триллион сўм имтиёзли кредит ажратилади;
– субсидиялашга 2,2  триллион сўм йўналтирилади.
2. Ҳосилдорлик пахтачи-ликда 50 центнердан оширилади, ғаллачиликда 100 центнерга етказилади. </t>
  </si>
  <si>
    <t>2-илова 62-банд
Қишлоқ хўжалигида билим ва инновациялар миллий марказига қарашли ер майдонида янги илмий ишланмаларни жорий қилиш учун кўргазмали майдонларни ташкил қилиш.
Механизм: 2025-2026 йиллар</t>
  </si>
  <si>
    <t>2-модда-банд
Ўзбекистон Республикаси Қишлоқ хўжалиги вазирлиги ва бошқа манфаатдор ташкилотлар ушбу Қонуннинг ижросини, ижрочиларга етказилишини ҳамда моҳияти ва аҳамияти аҳоли ўртасида тушунтирилишини таъминласин.</t>
  </si>
  <si>
    <t>2.2-банд-банд
Қишлоқ хўжалиги вазирлиги (Абдурахмонов), Республика уруғчиликни ривожлантириш маркази (Мамажонов), Қорақалпоғистон Республикаси Вазирлар Кенгаши ва вилоятлар ҳокимликлари бир ой муддатда:
Ўсимликлар карантини ва ҳимояси агентлиги (Эргашев) билан бирга четдан олиб келинадиган юқори ҳосилдор пахта навларини балл-бонитети паст ва сув таъминоти оғир бўлган 14 та туманга жойлаштирсин</t>
  </si>
  <si>
    <t>2а-илова 5-банд-банд
Атмосфера ҳавоси сифатини яхшилашга қаратилган “Тоза ҳаво” умуммиллий лойиҳасини 
Тошкент шаҳрида амалга ошириш дастурининг
МАҚСАДЛИ КЎРСАТКИЧЛАРИ
Механизм: Мақсадли кўрсаткич номи: Иссиқхона хўжаликлари объектларини кўмирдан электр ва бошқа экологик тоза муқобил ёқилғи турларига ўтказиш 
(2025 йилга нисбатан солиштирганда)***
Ўлчов бирлиги: фоиз
Назорат қилиш даражаси: Қишлоқ хўжалиги вазирлиги,
Тошкент шаҳар ҳокимлиги, Тошкент вилояти ҳокимлиги
Базавий кўрсаткич- Кўрсаткич: -  Сана: - 
2026 йилда: 30 2027 йилда: 40 2028 йилда: 50
2029 йилда: 60 2030 йилда: 70</t>
  </si>
  <si>
    <t>3-банд-банд
Озиқ-овқат маҳсулотлари етиштириш ҳажмларини кўпайтириш ҳамда қишлоқ хўжалиги ерларидан самарали фойдаланиш мақсадида 7 323 гектар ер майдонларини ўзлаштириш ва қайта фойдаланишга киритиш чоралари кўрилсин.
Механизм: 2025-2026 йиллар давомида</t>
  </si>
  <si>
    <t>3-банд-банд
Қишлоқ хўжалиги вазирлиги (Воитов) ва Жамият (Отажонов) Жамият фаолиятини диверсификациялаш учун халқаро молия институтларининг йилига 100 млн АҚШ долларидан кам бўлмаган миқдорда паст фоизли ва узоқ муддатли маблағлари тўғридан-тўғри жалб этилишини йўлга қўйсин.</t>
  </si>
  <si>
    <t>3-илова 2.3-банд-банд
Чорвачиликни ривожлантириш ва чорва озуқа базасини мустаҳкамлаш.
Механизм: 3. Хорижий давлатлардан камида 10 минг бош йирик шохли ҳамда 100 минг бош майда шохли молларни олиб келиш. Амалга ошириш шакли: Амалий чора-тадбирлар. 2026–2030 йиллар</t>
  </si>
  <si>
    <t>3-илова 4-банд-банд
Қишлоқ хўжалиги ва Сув хўжалиги вазирликлари, солиқ ва божхона органлари, банк ҳамда лизинг ташкилотлари вакиллари, қишлоқ хўжалиги кооперативлари, томорқа ер эгалари, фермер ва деҳқон хўжаликларидан иборат мулоқот гуруҳларини шакллантириш (2025-2028 йилларда)
Механизм: 1. Давлат органлари вакилларидан иборат ишчи (мулоқот) гуруҳларини шакллантириш.
2. Мулоқот гуруҳлари фаолиятини йўлга қўйиш, ҳар ойда камида бир марта йиғилишлар ўтказиш ва соҳадаги муаммоларни муҳокама қилиш, уларнинг ечими бўйича тегишли чора-тадбирларни амалга ошириш.
3. Мулоқот гуруҳлари орқали соҳада тўпланган илғор тажриба, самарали ечим ва янгиликларни бошқа фермер хўжаликлари  ҳамда ташкилотларга етказиш, ахборот алмашинуви ва ўзаро ҳамкорликни кучайтириш.</t>
  </si>
  <si>
    <t>3-илова 4-банд-банд
Ҳудуд номи - Гурлан тумани. Туман (шаҳар)ларнинг “ўсиш нуқталари” : 1. Енгил саноат.
2. Иссиқхона хўжалиги. 3. Логистика хизматлари. 4. Асаларичилик. 5. Шоличилик.</t>
  </si>
  <si>
    <t>3-илова 5-банд-банд
“Қизил китоб”га киритилган доривор ўсимликларни қайта тиклаш, уларнинг маданий плантацияларини яратиш, уруғчилиги ва оналик кўчатзорларини ташкил этиш учун халқаро молия институтлари ва хорижий ҳукумат молия ташкилотларининг маблағлари ҳисобидан грантлар эълон қилиш.
Механизм: 1.“Қизил китоб”га киритилган доривор ўсимликларни тиклаш, уларнинг маданий плантацияларини яратиш, уларнинг уруғчилиги ва оналик кўчатзорларини ташкил этиш бўйича грантлар йўналишларини белгилаш.  
2. Халқаро молия институтлари ва хорижий ҳукумат молия ташкилотларининг маблағларини аниқлаш. 
3. Танлов асосида мазкур лойиҳалар ғолибларни аниқлаш.   (Муддат: ҳар йили)</t>
  </si>
  <si>
    <t>3-илова 6-банд-банд
KfW грант маблағлари 
ҳисобидан Лойиҳа доирасида молиялаштириладиган тадбиркорлик субъектлари лойиҳаларининг самарали амалга оширилишини доимий ўрганиб бориш, лойиҳаларни амалга оширувчи тадбиркорлик субъектларига зарур маслаҳатлар (консультациялар) бериш, уларнинг муаммоларини бартараф этишда амалий ёрдам бериш ва бошқа доимий мониторинг олиб бориш ишларини йўлга қўйиш билан боғлиқ вазифаларни бажариш учун KfW тартиб-таомилларига мувофиқ ташкил этиладиган танловга кўра шартнома асосида ёлланадиган консультантлар томонидан амалга ошириш.
Механизм: Сублойиҳалар бизнес-режаларини ишлаб чиқиш.
Лойиҳа доирасида молиялаштириладиган тадбиркорлик субъектлари лойиҳаларининг самарали амалга оширилишини доимий ўрганиб бориш.
Сублойиҳаларни амалга оширувчи тадбиркорлик субъектларига зарур маслаҳатлар (маркетинг ишларини амалга ошириш ва консультациялар) бериш ва уларнинг муаммоларини бартараф этишда амалий ёрдам бериш.
Сублойиҳаларнинг доимий мониторингини олиб бориш.
Молиявий ташкилотлар ходимларини ўзларининг талабидан келиб чиққан ҳолда ўқитиш орқали малакасини ошириш.
Лойиҳа амалга оширилишида масъул бўлган вазирлик 
ва ташкилотлар ходимларининг малакасини ошириш.
Молиявий ташкилотларни ишлаб чиқилган мезонлар асосида танлаб олиш.
Молиявий ташкилотларнинг фаолиятини доимий таҳлил қилиб бориш ва молиявий ташкилотлар томонидан пулларнинг қайтарилиши ҳисоботини юритиш.
Сублойиҳаларни амалга оширувчи тадбиркорлик субъектларини доимий ўрганиб бориш ва ушбу ўрганишлар натижасидан келиб чиққан ҳолда тадбиркорлик субъектларининг малакасини ошириш.
Лойиҳа доирасида тадбиркор аёллар ва ёшларни фаоллаштириш юзасидан ишларни амалга ошириш.
Лойиҳанинг бошқарувини амалга ошириш.
Лойиҳанинг умумий мониторингини ва ҳисоботларини юритиш.</t>
  </si>
  <si>
    <t>3-илова 8-банд-банд
Ҳудуд номи - Хива тумани. Туман (шаҳар)ларнинг “ўсиш нуқталари” :1. Хизматлар соҳаси.
2. Ҳунармандчилик. 3. Сабзавотчилик. 4. Балиқчилик. 5. Паррандачилик.</t>
  </si>
  <si>
    <t>3-илова 16-банд-банд
Ҳудуд номи - Яккабоғ тумани. Туман (шаҳар)ларнинг “ўсиш нуқталари” : 1.	Тоғ-кон саноати.
2.	Фармацевтика. 3.	Озиқ-овқат саноати.
4.	Эко ва зиёрат туризми. 5.	Йўл бўйида савдо ва хизмат кўрсатиш.</t>
  </si>
  <si>
    <t>3-илова 20-банд-банд
Илғор хорижий тажрибадан келиб чиқиб, давлат фуқаролик хизматига истиқболли шахсларни жалб этиш, истеъдодларни аниқлаш, уларни ривожлантириш тизимини такомиллаштириш.	
Механизм: Ташкилий чора-тадбирлар.
1. Давлат фуқаролик хизматида фаолият кўрсатаётган ходимлардан истеъдодлиларини аниқлаш ҳамда истиқболли кадрларни ташқаридан жалб қилишнинг замонавий усулларини (headhunting, executive research, management selection, smartstaffing ва ҳоказо) жорий этиш.
2. Истиқболли кадрларни бошқаришда инклюзив ёндашувдан фойдаланган ҳолда тегишли ташкилотда ишлаб турган барча давлат фуқаролик хизматчиларининг иқтидорини аниқлаш орқали ривожлантириб бориш 
ва самарали фойдаланиш тизимини жорий этиш.
3. Истиқболли кадрларни бошқаришда эксклюзив ёндашувдан фойдаланган ҳолда 
энг иқтидорли мутахассисларни танлаб олиб, уларни давлат фуқаролик хизматига жалб этишнинг замонавий усулларини жорий этиш.	2025-2026 йиллар</t>
  </si>
  <si>
    <t>3-илова 22.1-банд-банд
Республикамиздаги мавжуд барча яйловлар ҳолатини хатловдан ўтказиш ва уларнинг ҳолатини яхшилаш чораларини кўриш.
Механизм: Бунда: уларнинг миқдорий ва сифат кўрсаткичларини аниқлаш; яйловларнинг электрон рақамли хариталарини яратиш, уларда яйловларнинг ҳолатини тасвирлашга (акс эттиришга) доир ишларни амалга ошириш;  яйловларнинг сифат ҳолати яхшиланиши талаб этиладиган ва фойдаланиш учун яроқсиз бўлган деградацияга учраган яйлов участкалари, шунингдек сув билан таъминланмаган яйловларни аниқлаш; яйлов ўсимликлари ҳолати бўйича қониқарсиз, ўрта ва яхши даражадаги классификацияга ажратиш. (Муддат: 2024 йил апрелдан бошлаб)</t>
  </si>
  <si>
    <t>3.6-банд-банд
Юқори самарадор хорижий ғўза навларини ҳудудларда етиштиришни давлат томонидан қўллаб-қувватлаш мақсадида қуйидагиларга қўшимча вазифалар юклатилсин:
Пахтачилик кенгашига – хориждан олиб кириладиган ғўза навлари ва дурагайларини келгусида экиш майдонини кенгайтириш бўйича хулоса (кўрсатма) ишлаб чиқиш.
Механизм: Изоҳ: 07.07.2022 йилдаги ПҚ-308-сон қарорга мувофиқ, Ўзбекистон Республикаси Президенти ҳузуридаги Пахтачилик кенгашининг бошқарув гуруҳига раҳбарлик қилиш ва котиблик вазифаларига Инновацион ривожланиш агентлиги масъул бўлганлиги сабабли, "Ijro.gov.uz" тизимида масъул ижрочи сифатида белгиланди.</t>
  </si>
  <si>
    <t>3г-илова 9.3-банд-банд
Қишлоқ хўжалиги вазирлигининг Геоахборот тизимини такомиллаштириш.
Механизм: Геоахборот тизимида ерни масофадан зондлаш, жумладан аэрокосмик суратлар ва учувчисиз учиш аппаратлар материалларини сунъий интеллект технологиялари ёрдамида таҳлил қилишни кенгайтириш, экин турларини автоматик аниқлаш алгортимларини ишлаб чиқиш ва тизимда жорий этиш.
(2022 йил декабрь, доимий)</t>
  </si>
  <si>
    <t>3г-илова 9.4-банд-банд
Қишлоқ хўжалиги вазирлигининг Геоахборот тизимини такомиллаштириш.
Механизм: Қишлоқ хўжалиги экин турларининг спектрал эталонлари базасини яратиш ва тўлдириб бориш.
(2022 йил декабрь, доимий)</t>
  </si>
  <si>
    <t>4-илова 9-банд-банд
504 минг гектар майдонда сув тежайдиган технологияларни жорий қилиш тадбирларини амалга ошириш.
Механизм: 1. Мазкур тадбирларни молиялаштиришга тижорат банкларининг 2,6 триллион сўм кредит маблағлари ҳамда давлат томонидан қўллаб-қувватлаш мақсадида 700 миллиард сўм субсидияларни йўналтириш.
2. Сув тежовчи технологияларни қуйидагилар ҳисобидан жорий этиш:
– 75,4 минг гектарда томчилатиб;
– 97 минг гектарда ёмғирлатиб;
– 26,2 минг гектарда дискрет;
– 101,3 минг гектарда эгилувчан қувур ва эгатларга плёнка тўшаб;
– 203 минг гектарда лазерли текислаш.	Тижорат банклари маблағлари (келишув асосида), 
Халқаро молия институтлари маблағлари,
Давлат бюджетидан ажратилган маблағлар доирасида	2026 йил 1 мартдан бошлаб</t>
  </si>
  <si>
    <t>4-илова 9.2-банд-банд
Вазирлик ва идоралар ҳамда маҳаллий ҳокимликлар томонидан аэрокосмик маълумотлардан фойдаланиш ҳолатини мониторинг қилиш.
Механизм: 2. Сўровга асосан тўлиқ маълумотни тақдим этиш.Ҳар ойнинг
охирида</t>
  </si>
  <si>
    <t>4-илова 9.2-банд-банд
Барча тоифадаги хўжаликларда босқичма-босқич мевали боғлардан олинадиган ҳосил миқдорини ошириш ҳисобига мева етиштиришни:
2024 йилда 3,2 млн тоннага;
2025 йилда 3,4 млн тоннага;
2026 йилда 3,6 млн тоннага;
2027 йилда 3,9 млн тоннага;
2028 йилда 4,1 млн тоннага етказиш.
Механизм: Боғ ва токзорлар майдонини аниқлаш, фақат томчилатиб суғориш жорий қилиш ва “in-vitro” усулида етиштирилган кўчат билан интенсив боғ ташкил этиш шартида аукцион савдоларига чиқариш тизимини жорий қилиш. (2024–2027 йиллар)</t>
  </si>
  <si>
    <t>4-илова 9.2-банд-банд
Қишлоқ хўжалиги экинларининг маҳаллий навлари селекциясини янада ривожлантириш чораларини белгилаб олиш ва амалга ошириш.
Механизм: 2. Илмий-тадқиқот институтлари томонидан белгиланган режага мувофиқ қишлоқ хўжалиги экинлари (сабзавотлар) нинг янги нав ва дурагайлари селекцияси бўйича тадқиқотлар олиб борилишини ташкил қилиш.
2026–2030 йиллар давомида Жамғарма маблағлари</t>
  </si>
  <si>
    <t xml:space="preserve">4-илова 10.2-банд-банд
Қишлоқ хўжалиги экинларининг селекцияси билан шуғулланувчи ёш мутахассисларнинг малакасини ошириш.
Механизм: 2. Қишлоқ хўжалиги экинларининг (сабзавот, полиз) Ғ1 дурагайлар селекция ва уруғчилиги ривожланган давлатлар билан малака ошириш бўйича ҳамкорликни йўлга қўйиш.
Халқаро молия институтлари маблағлари </t>
  </si>
  <si>
    <t xml:space="preserve">4-илова 10.3-банд-банд
Қишлоқ хўжалиги экинларининг селекцияси билан шуғулланувчи ёш мутахассисларнинг малакасини ошириш.
Механизм: 3. Ёш иқтидорли мутахассисларни малака ошириш учун қисқа муддатли стажировкага юбориш.
2026–2030 йиллар давомида 
Халқаро молия институтлари маблағлари </t>
  </si>
  <si>
    <t>4-илова 10.4-банд-банд
Қуритилган олхўри ва ўрик меваси экспортини 2 баробарга ошириш мақсадида 2024–2026 йилларда 3,0 минг га янги боғ яратиш ва олинадиган ҳосилдан сифатли қуритишни ташкил этиш. 
Механизм: Қуритилган олхўри ва ўрик бўйича маркетинг тадқиқотларини ўтказиш. (2024–2027 йиллар)</t>
  </si>
  <si>
    <t>4-илова 11-банд-банд
Қишлоқ хўжалиги соҳасида  ахборот хавфсизлигини таъминлаш бўйича билимларни ошириш.	Ахборот технологиялари 
ва ахборот хавфсизлиги бўйича фойдаланувчиларнинг билим 
ва кўникмаларини шакллантириш. 2025–2026 йиллар</t>
  </si>
  <si>
    <t>4-илова 12-банд-банд
Қишлоқ хўжалиги соҳаси мутахассислари, фермер 
ва деҳқон хўжаликлари вакилларининг ахборот тизимларидан фойдаланиш бўйича малака 
ва кўникмаларини ошириш.	Соҳа мутахассислари, фермер ва деҳқон хўжаликлари вакилларини яратилган ахборот тизимларидан фойдаланиш бўйича ўқитиш.	2025–2026 йиллар</t>
  </si>
  <si>
    <t>4-илова 17-банд-банд
Корея Республикаси билан ҳамкорликда амалга оширилаётган агрономик таҳлиллар билан боғлиқ лойиҳа натижаларини тажрибадан ўтказиш.	
Механизм: 1. Корея Республикаси билан ҳамкорликда амалга оширилаётган агрономик таҳлиллар билан боғлиқ лойиҳа натижаларини Тошкент вилоятининг Ўрта Чирчиқ 
ва Паркент туманларида тажрибадан ўтказиш.
2. Тажриба натижаларидан келиб чиқиб, янги турдаги рақамли хизмат ва сервисларни Агропорталда жорий қилиш чораларини кўриш. 	2025–2027 йиллар</t>
  </si>
  <si>
    <t>4-илова 37-банд-банд
Кўп тармоқли илмий тадқиқот маркази (center of excellense) фаолиятини йўлга қўйиш.
Механизм: 1. Кўп тармоқли илмий тадқиқот марказини ташкил қилиш юзасидан хорижий ҳамкорлар билан келишувларга эришиш. 2. Марказ концепциясини ишлаб чиқиш. 3. Марказ биносининг лойиҳа-смета ҳужжатларини ишлаб чиқиш ва уни қуриш билан боғлиқ тегишли тадбирларни амалга ошириш. 4. Марказда юқори технологияли замонавий лабораториялар, ўсимликлар флораси миллий генбанки, стратегик таҳлил марказларини ташкил этиш. 5. Хорижий ҳамкорлар билан биргаликда ҳар йили 25 нафар маҳаллий ёш кадрларни тайёрлаш. (2023-2024 йиллар давомида).</t>
  </si>
  <si>
    <t>4.1-банд
Қишлоқ хўжалиги вазирлиги қишлоқ хўжалигига мўлжалланган янги суғориладиган ерлар ўз вақтида ва белгиланган кўрсаткичларга мувофиқ ўзлаштирилишини қатъий назорат қилсин.</t>
  </si>
  <si>
    <t xml:space="preserve">5-илова 3.1-банд-банд
Болалар учун мўлжалланган контентлар яратишни мувофиқлаштириш ва қўллаб-қувватлаш. Вазирлик ва идораларнинг бюджет ва бюджетдан ташқари маблағлари
Механизм: 1. Болалар учун мўлжалланган контентлар яратишнинг буюртмалар режасини ишлаб чиқиш. Келгуси йиллар учун ҳар йили июнь (2025–2026 йиллар учун 2025 йил июнь)
</t>
  </si>
  <si>
    <t xml:space="preserve">5-илова 3.2-банд-банд
Болалар учун мўлжалланган контентлар яратишни мувофиқлаштириш ва қўллаб-қувватлаш. Вазирлик ва идораларнинг бюджет ва бюджетдан ташқари маблағлари
Механизм: 2. Буюртмалар режасини тасдиқлаш учун Болалар учун мўлжалланган миллий контентлар яратишни мувофиқлаштирувчи кенгашга тасдиқлаш учун киритиш. Келгуси йиллар учун ҳар йили 
июнь (2025–2026 йиллар учун 2025 йил июнь)
</t>
  </si>
  <si>
    <t>5-илова 4.3-банд-банд
Болалар учун мўлжалланган контентлар яратишни қўшимча молиялаштириш. Вазирлик ва идораларнинг бюджет ва бюджетдан ташқари маблағлари
Механизм: 3. Болалар учун мўлжалланган контентлар яратишни ташкил этиш. Белгиланган муддатларда</t>
  </si>
  <si>
    <t>5-илова 27.2-банд-банд
Ҳар йили келгуси йил учун рақамлаштириш дастурларини ишлаб чиқиш. Бунда: 2) Рақамли технологиялар вазирлиги билан келишилган ҳолда рақамлаштириш дастурини тасдиқлаш; (Ҳар йили июнь)</t>
  </si>
  <si>
    <t>6-илова 1.4-банд-банд
2017–2025 йиллар давомида вазирлик ва идоралар ташаббуси асосида ижтимоий-иқтисодий йўналишларда қабул қилинган концепция 
ва стратегияларни қайта кўриб чиқиш.
Механизм: 4. Баҳолаш натижаларини кўриб чиқиш асосида концепция ва стратегияларга ўзгартириш ва қўшимчалар киритиш 
ёки уларни бекор қилиш бўйича зарур чораларни амалга ошириш.2026 йил давомида</t>
  </si>
  <si>
    <t>6-илова 2-банд-банд
 2024-2030 йилларда республика шаҳарлари ҳамда уларнинг атрофларида “яшил белбоғ”лар  барпо этиш бўйича чора-тадбирлар  ДАСТУРИ Республика шаҳарлари ҳамда уларнинг атрофларида “яшил белбоғ”лар барпо этиш бўйича босқичма-босқич лойиҳа ҳужжатларини тайёрлаш.
Механизм: 1. “Яшил лойиҳа” лойиҳалаш институти давлат муассасаси томонидан Қишлоқ хўжалиги вазирлиги, Қурилиш ва уй-жой коммунал хўжалиги вазирлиги тизими мутахассислари билан биргаликда “яшил белбоғ”лар барпо этиш режалаштирилган ер майдонларини ўрганиш.
2. Аниқланган ер майдонларида “яшил белбоғ”лар барпо этиш бўйича илмий хулосалар асосида лойиҳа-смета ҳужжатларини ишлаб чиқиш.
3. Лойиҳа ҳужжатларини ишлаб чиқишда ҳудуднинг тупроқ-иқлим шароитга мос дарахт ва буталар турларини танлаш, дарахт ва буталарни сонини аниқлаш ва экиш схемаларини белгилаш.
4. Лойиҳа ҳужжатларига мувофиқ экиладиган дарахт, бута кўчатларини келгусида парваришлаш ва суғориш учун суғориш тизимларини яратиш тизимини назарда тутиш.
5. Экиладиган дарахтларни келгусида парвариш қилиш ва агротехник тадбирлари ва уларни амалга оширишни белгилаш (Босқичма-босқич 2024-2028 йилларда).</t>
  </si>
  <si>
    <t>6-илова 3-банд-банд
 2024-2030 йилларда республика шаҳарлари ҳамда уларнинг атрофларида “яшил белбоғ”лар  барпо этиш бўйича чора-тадбирлар  ДАСТУРИ Республика шаҳарлари ҳамда уларнинг атрофларида “яшил белбоғ”лар барпо этиш лойиҳа ҳужжатларини экологик экспертизадан ўтказиш ва ҳокимиятларнинг “яшил белбоғ”лар барпо этиш учун ер ажратиш бўйича тегишли қарорларини қабул қилиш
Механизм: 1. Республика шаҳарлари ва улар атрофида “яшил белбоғ”лар барпо этиш лойиҳа ҳужжатларини Экология вазирлигининг экологик экспертизасидан ўтказиш.
2. Республика шаҳарлари ва улар атрофида “яшил белбоғ”лар барпо этиш лойиҳасини ҳудудлар бош режаси лойиҳаси доирасида ва у билан тўлиқ уйғунлаштирган ҳолда танланган ер майдонларини ажратиш учун ҳокимиятларнинг қарорларини қабул қилиш
Муддат: Босқичма-босқич 2024 — 2028 йиллар</t>
  </si>
  <si>
    <t xml:space="preserve">6-илова 5-банд-банд
 2024-2030 йилларда республика шаҳарлари ҳамда уларнинг атрофларида “яшил белбоғ”лар  барпо этиш бўйича чора-тадбирлар  ДАСТУРИ  Республика шаҳарлари ҳамда уларнинг атрофларида  босқичма-босқич “яшил белбоғ” барпо этиш тадбирлари доирасида экилган дарахт ва буталарни ва мавжуд дарахтларни парваришлаш тадбирларини амалга ошириш 
Механизм: 1. Экилган дарахтлар ҳамда буталарни органик ва минерал ўғитлар билан озиқлантириш.
2. Барпо этилган дарахтзорларда жорий текшириш, энтомологик ва фитопатологик кузатувларини амалга ошириш.
3. Кузатув натижалари бўйича маҳаллий ҳокимлик томонидан экилган кўчатларни парваришлаш, қўриқлаш ва агротехник тадбирларни ўз вақтида амалга ошириш.
4. Касалланган ва зарарланган дарахтлар мавжуд ҳудудларни белгилаш, белгиланган ҳудудларда зарарланган дарахтларга механик, биологик ва кимёвий кураш чораларини кўриш, бунда, биринчи навбатда биологик кураш тадбирларини қўллашга алоҳида эътибор қаратиш.
5. Экилган кўчатларни кўкарувчанлигини таъминлаш ва муҳофаза қилиш бўйича доимий мониторинг юритиш.
</t>
  </si>
  <si>
    <t>6-илова 5.3-банд-банд
2025 йил июнь–декабрь ойларида ишчи-ходимларни Ўзбекистон бўйлаб саёҳат қилиш бўйича режа жадвалларини туризм мавсумини инобатга олган ҳолда ишлаб чиқиб, Вазирлар Маҳкамасига тасдиқлашга киритиш.
3. Ҳар ой якуни билан кейинги ойнинг 10-санасига қадар амалга оширилган саёҳатлар бўйича Туризм қўмитасига маълумотлар тақдим этиш. Июнь ойидан бошлаб ҳар ойда</t>
  </si>
  <si>
    <t>6-илова 9-банд-банд
 2024-2030 йилларда республика шаҳарлари ҳамда уларнинг атрофларида “яшил белбоғ”лар  барпо этиш бўйича чора-тадбирлар  ДАСТУРИ Барпо этилган “яшил белбоғ”ларда дарахт ва буталарни касаллик ва зараркунандалардан ҳимоя қилишни орнитофауна услубиятидан фойдаланиш тизимини яратиш.
Механизм: 1. Дарахт ва буталарни касаллик ва зараркунандаларга қарши табиий орнитофауна орқали курашишда орнитофауна  яшаш муҳитини муҳофаза қилиш орқали улар сони кўпайишига кўмаклашиш чораларини кўриш.
2. Зарарли ҳашаротларга қарши табиий орнитофауна орқали курашиш чораларини кўриш.</t>
  </si>
  <si>
    <t>6-илова 10-банд-банд
 2024-2030 йилларда республика шаҳарлари ҳамда уларнинг атрофларида “яшил белбоғ”лар  барпо этиш бўйича чора-тадбирлар  ДАСТУРИ Дарахт ва буталар экилишида айрим ҳудудларда биологик хилма-хилликни сақлаш, қайта тикланиши таъминлаш ҳамда улар яшаш шароитларини яхшилаш мақсадида озуқабоп дарахт ва буталар турларидан ҳам экиш чораларини кўришга алоҳида эътибор қаратиш.  
Механизм: 1. Ҳудудларда биологик хилма-хилликни сақлаш мақсадида экиладиган дарахт ва буталар турларини танлашда ёввойи ҳайвонот дунёси учун озуқабоп бўлган турларни (дўлана, жийда, аччиқ бодом ва бошқалар) ҳам танлаш.
2. Айрим ҳудудларда ёввойи ҳайвонот дунёси учун озуқабоп дарахт ва бута турларини экиш.</t>
  </si>
  <si>
    <t xml:space="preserve">6-илова 168.3-банд-банд
Пахтада ҳосилдорликни 
40-45 центнерга етказиш.
Механизм: 3. Пахта етиштирувчилар учун илғор агротехнологияларни қўллаш бўйича семинарлар ташкил этиш ҳамда тавсияномалар ишлаб чиқиш    2026 йил мавсум давомида
</t>
  </si>
  <si>
    <t>6-илова 170.1-банд-банд
Хорижий (халқаро) молия институтлари, бошқа хорижий донорларнинг техник кўмаклари ҳамда грантларини жалб этган ҳолда Қорақалпоғистон Республикаси ва вилоятларда камида биттадан намунали замонавий биолабораторияларни ташкил этиш.
Механизм: 1. Намунали замонавий биолаборато-рияларнинг лойиҳа смета ҳужжатларини ишлаб чиқиш.  2026–2030 йиллар</t>
  </si>
  <si>
    <t>6-илова 170.2-банд-банд
Хорижий (халқаро) молия институтлари, бошқа хорижий донорларнинг техник кўмаклари ҳамда грантларини жалб этган ҳолда Қорақалпоғистон Республикаси ва вилоятларда камида биттадан намунали замонавий биолабораторияларни ташкил этиш.
Механизм: 2. Биолаборатория учун маблағ ажратадиган хорижий донорларни топиш. 2026–2030 йиллар</t>
  </si>
  <si>
    <t>6-илова 170.3-банд-банд
Хорижий (халқаро) молия институтлари, бошқа хорижий донорларнинг техник кўмаклари ҳамда грантларини жалб этган ҳолда Қорақалпоғистон Республикаси ва вилоятларда камида биттадан намунали замонавий биолабораторияларни ташкил этиш.
Механизм: 3. Намунали замонавий биолабораториялар ташкил этиш учун зарур маблағларни жалб қилиш. 2026–2030 йиллар</t>
  </si>
  <si>
    <t>6-илова 170.4-банд-банд
Хорижий (халқаро) молия институтлари, бошқа хорижий донорларнинг техник кўмаклари ҳамда грантларини жалб этган ҳолда Қорақалпоғистон Республикаси ва вилоятларда камида биттадан намунали замонавий биолабораторияларни ташкил этиш.
Механизм: 4. Қорақалпоғистон Республикаси ва вилоятларда камида биттадан намунали замонавий биолабораторияларни ташкил этиш. 2026–2030 йиллар</t>
  </si>
  <si>
    <t xml:space="preserve">6-илова 172.1-банд-банд
Қишлоқ хўжалиги маҳсулотларини етиштириш ҳажмини ошириш ва янги турдаги экспортбоп маҳсулотлар турларини кенгайтириш.
Механизм: 1. 2030 йилгача бўлган даврдаги мева-сабзавот ва озиқ-овқат маҳсулотларини ишлаб чиқариш ҳажмларини аниқлаш. 2026 йил давомида
</t>
  </si>
  <si>
    <t xml:space="preserve">6-илова 172.2-банд -банд
Қишлоқ хўжалиги маҳсулотларини етиштириш ҳажмини ошириш ва янги турдаги экспортбоп маҳсулотлар турларини кенгайтириш.
Механизм: 2. Етиштирилган маҳсулотларни сифатли сақлаш, қадоқлаш, бирламчи ва чуқур қайта ишлаш чораларини кўриш. 2026 йил давомида
</t>
  </si>
  <si>
    <t xml:space="preserve">6-илова 172.3-банд-банд
Қишлоқ хўжалиги маҳсулотларини етиштириш ҳажмини ошириш ва янги турдаги экспортбоп маҳсулотлар турларини кенгайтириш.
Механизм: 3. Хорижий бозорларда талаб юқори бўлаётган маҳсулот турларини аниқлаш ва экспортни 2026 йил якунига қадар 4 миллиард долларга етказиш чораларини кўриш. 2026 йил давомида
</t>
  </si>
  <si>
    <t xml:space="preserve">6-илова 174.2-банд-банд
Қуввати 45 минг тонна бўлган 9 та агрологистика маркази фаолиятини йўлга қўйиш.
Механизм: 2. Амалга ошириладиган лойиҳаларда инвестиция маблағларининг ўзлаштирилиши ҳамда амалга оширилаётган ишлар бўйича мониторинг ўрнатиш. 2026 йил давомида
</t>
  </si>
  <si>
    <t>6-илова 174.3-банд-банд
Қуввати 45 минг тонна бўлган 9 та агрологистика маркази фаолиятини йўлга қўйиш.
Механизм: 3. Лойиҳаларни ишга туширишда юзага келадиган муаммоларни ўрганиш ва бартараф этиш чораларини кўриш. 2026 йил
давомида</t>
  </si>
  <si>
    <t>6.1.5-банд-банд
Қишлоқ хўжалиги вазирлиги (И.Абдурахмонов):
а) Пахтачилик кенгаши, Қорақалпоғистон Республикаси Вазирлар Кенгаши ва вилоятлар ҳокимликлари билан биргаликда:
2024 йил пахта ҳосилидан ҳар бир ҳудудда камида 500 гектар майдонда юқори агротехнологияларга асосланган тажриба майдонларини ташкил қилиб, пахта етиштирувчи субъектлар учун амалий дала семинарларини ўтказиб борсин;</t>
  </si>
  <si>
    <t>6.а-банд
Қишлоқ хўжалиги вазирлиги Қорақалпоғистон Республикаси Вазирлар Кенгаши, вилоятлар ва Тошкент шаҳри ҳокимликлари билан биргаликда:
а) Европа Иттифоқининг “Ўзбекистон Республикаси қишлоқ ҳудудларида барқарор турмуш тарзи ҳамда қишлоқ хўжалиги ва озиқ-овқат тармоғини ривожлантиришда бюджет кўмаги” дастури доирасида жалб қилинадиган 6 миллион евро грант маблағларини қуйидагиларга йўналтириш чораларини кўрсин: 
республиканинг турли иқлим шароитларига эга ҳудудларида 
давлат-хусусий шериклик шартлари асосида томорқа ер эгалари ва деҳқон хўжаликлари, кичик ва ўрта бизнес субъектлари томонидан қишлоқ хўжалиги маҳсулотлари ишлаб чиқариш ва қайта ишлаш жараёнида замонавий инновацион технология ва амалиётлар жорий этилишини рағбатлантиришга;
қишлоқ хўжалигида иқлим ўзгариши билан боғлиқ муаммолар
ва хатарларни бартараф этишга қаратилган илмий-тадқиқот лойиҳаларини молиялаштиришга;
Миллий дастур доирасида таълим ва агромаслаҳат тадбирларини молиялаштиришга, жумладан, лойиҳаларни амалга оширишда фаол иштирок этган ва юқори натижага эришган хорижий мутахассислар, консультант ва маҳаллий экспертларни рағбатлантиришга;
қишлоқ хўжалигини қўллаб-қувватлаш ва рағбатлантириш механизмлари самарадорлиги ва натижадорлигини бенефициарлар кесимида мониторинг қилиш ва баҳолаш тизимини йўлга қўйиш;</t>
  </si>
  <si>
    <t>6.б-банд
Қишлоқ хўжалиги вазирлиги Қорақалпоғистон Республикаси Вазирлар Кенгаши, вилоятлар ва Тошкент шаҳри ҳокимликлари билан биргаликда:
б) Глобал экологик жамғармадан жалб этиладиган 10 миллион АҚШ доллари қуйидагиларни ўз ичига олувчи грант лойиҳаларини самарали амалга оширишга:
иқлим ўзгаришига мослашиш, яшил ҳудудларни кенгайтириш, тупроқ ва яйлов ерлари деградациясининг олдини олиш, халқаро тажрибалар асосида ерга минимал ишлов бериш (min-tillage), шунингдек, ерни ағдармасдан экиш (no-tillage) усулларидан фойдаланган ҳолда экин парваришини йўлга қўйиш ҳамда янги ресурс тежайдиган технологияларни жорий қилиш учун – 4 миллион АҚШ доллари;
Қорақалпоғистон Республикаси ҳамда Қашқадарё вилоятида қишлоқ хўжалиги ва озиқ-овқат маҳсулотлари ишлаб чиқариш тизимларини ривожлантириш, томорқа, деҳқон ва фермер хўжаликларида мақбул қишлоқ хўжалиги ва атроф-муҳит амалиётидан фойдаланишни рағбатлантириш, агробиохилмахилликни муҳофаза қилиш, экотизимларни тиклаш ва муҳофаза этиладиган табиий ҳудудларни ривожлантириш тадбирлари учун – 6 миллион АҚШ доллари миқдоридаги маблағлар йўналтирилишини таъминласин.</t>
  </si>
  <si>
    <t>7-банд-банд
Космик таҳлиллар асосида экин жойлаштиришнинг оптимал ечимини аниқлаш орқали ўртача ҳосилдорликни 10-15 фоизга кўпайтириш.</t>
  </si>
  <si>
    <t>7.1-банд
Шундай тартиб ўрнатилсинки, унга мувофиқ:
ҳар йили вазирлик ва идоралар фуқаролик жамияти институтларига бюджетдан ташқари маблағлари ҳисобидан ижтимоий буюртма бериш бўйича танловлар ташкил этади. Бунда танловлар устувор равишда инсон ҳуқуқларини ҳимоя қилиш, коррупцияга муросасиз муҳитни шакллантириш ҳамда таълим, тиббиёт, экология, қурилиш, транспорт, коммунал хўжалиги, бандлик, ижтимоий хизматлар кўрсатиш ва бошқа соҳаларнинг энг долзарб муаммолари ечимига қаратилади;
Механизм: Бажариш муддати: ҳар йили</t>
  </si>
  <si>
    <t xml:space="preserve">7.1 -банд
2025 йил 1 январдан бошлаб “subsidiya.mf.uz” платформасида тадбиркорлик субъектларига тақдим этиладиган қўллаб-қувватлаш чораларининг турлари, муддатлари ва тартибини ўз ичига олган алоҳида реестр юритилиши йўлга қўйилсин.
Бунда қўллаб-қувватлаш чоралари ҳақидаги маълумотлар манфаатдор вазирлик ва идоралар томонидан “subsidiya.mf.uz” платформасига мажбурий тартибда киритилади.
</t>
  </si>
  <si>
    <t xml:space="preserve">7.1-банд-банд
7. Қишлоқ хўжалиги вазирлиги, Тошкент давлат аграр университети, Халқаро қишлоқ хўжалиги университетининг Халқаро қишлоқ хўжалиги университети ҳузурида Буюк Британия таълим тизими асосида ихтисослашган Халқаро мактаб (кейинги ўринларда – Халқаро мактаб) ташкил этиш тўғрисидаги таклифи маъқуллансин. Бунда:
Халқаро мактаб ўқувчиларининг умумий контингенти, ўқувчиларни қабул қилиш тартиби халқаро шартнома талаблари асосида Халқаро қишлоқ хўжалиги университетининг Кузатув кенгаши томонидан белгиланади;
Халқаро мактабга белгиланган синов имтиҳонларидан муваффақиятли ўтган ўқувчилар 2023/2024 ўқув йилидан бошлаб 
1-синфдан ҳамда 5-синфдан қабул қилинади;
Халқаро мактабда таълим стандарти, ўқув режа ва дастурлари Мактабгача ва мактаб таълими вазирлиги билан келишган ҳолда жорий этилади; 
Халқаро мактаб юридик шахс мақомига эга бўлган мустақил нодавлат умумтаълим муассасаси ҳисобланади ҳамда ўз фаолиятини Халқаро қишлоқ хўжалиги университетининг Кузатув кенгаши томонидан тасдиқланган тартибга мувофиқ амалга оширади;
Халқаро мактаб фаолиятини ташкил этиш билан боғлиқ харажатлар (қурилиш, ўқув анжомлари, лаборатория жиҳозлари ва асбоб-ускуналари ҳамда бошқалар билан таъминлаш) Жаҳон банкининг “Ўзбекистон Республикаси қишлоқ хўжалигини модернизация қилиш” лойиҳаси доирасидаги маблағлар ҳисобидан амалга оширилади. </t>
  </si>
  <si>
    <t>7.2-банд
Шундай тартиб ўрнатилсинки, унга мувофиқ:
ҳар йили камида бир маротаба вазирликлар, идоралар, Қорақалпоғистон Республикаси Вазирлар Кенгаши, вилоятлар ва Тошкент шаҳар ҳокимликлари томонидан соҳавий ва ҳудудий фуқаролик жамияти институтлари вакиллари билан очиқ мулоқот ўтказилади;
Механизм: Бажариш муддати: ҳар йили</t>
  </si>
  <si>
    <t>7.4-банд-банд
Қишлоқ хўжалиги вазирлиги мазкур тадбирлар амалга оширилиши устидан мониторинг юритади ҳамда натижаси бўйича ҳисоботларни қабул қилади.</t>
  </si>
  <si>
    <t>8-илова 6-банд-банд
Академик М.Мирзаев номидаги боғдоричилик, узумчилик ва виночилик илмий-тадқиқот институти ҳудудида Қишлоқ хўжалиги фундаментал тадқиқотлари маркази (Centre Of Excellence)ни ташкил этиш. Бунда, қурилиш ишларини Жаҳон банки иштирокидаги “Ўзбекистон Республикаси қишлоқ хўжалигини модернизация қилиш” лойиҳаси доирасида жалб этилган маблағлар ҳисобидан жаҳон стандартлари ва илғор хорижий давлатларнинг илмий марказлари андозасида амалга ошириш.
Механизм: (2023-2024 йиллар )</t>
  </si>
  <si>
    <t>8-илова 19.1-банд-банд
Қорақалпоғистон Республикасида қишлоқ хўжалиги ерлари деградациясининг олдини олиш, юқори маҳсулдорлик салоҳиятига эришиш, тупроқ унумдорлигини тиклаш.
Механизм: Тупроқ таҳлиллари асосида тупроқнинг кимёвий, физик-кимёвий хоссаларини ва минерологик таркибларини, заҳарли элементлар билан ифлосланиш, шўрланиш даражасини баҳолаш. Ижро муддати - 2024-2026 йиллар.</t>
  </si>
  <si>
    <t>8-илова 19.2-банд-банд
Қорақалпоғистон Республикасида қишлоқ хўжалиги ерлари деградациясининг олдини олиш, юқори маҳсулдорлик салоҳиятига эришиш, тупроқ унумдорлигини тиклаш.
Механизм: Тупроқнинг кимёвий, физик-кимёвий хоссаларини ва минерологик таркиблари, заҳарли элементлар билан ифлосланиш даражасини акс эттирувчи 3D форматдаги тупроқ экологик хариталарини ишлаб чиқиш. Ижро муддати - 2024-2026 йиллар.</t>
  </si>
  <si>
    <t>8-илова 19.3-банд-банд
Қорақалпоғистон Республикасида қишлоқ хўжалиги ерлари деградациясининг олдини олиш, юқори маҳсулдорлик салоҳиятига эришиш, тупроқ унумдорлигини тиклаш.
Механизм: Экин майдонларида тупроқнинг агрокимёвий таҳлиллари асосида агрокимёвий хариталарни, илмий-тадқиқот натижаларини амалиётга татбиқ этиш бўйича тавсиялар ишлаб чиқиш. Ижро муддати - 2024-2026 йиллар.</t>
  </si>
  <si>
    <t>8-илова 27.1-банд-банд
Оролбўйи ҳудудида асалари оиласини боқишнинг янги инновацион технологиясини яратиш, саксовуллар орасида маҳаллий янтоқ турларини кўпайтириш асосида асаларичилик учун озуқа базасини яхшилаш бўйича тадқиқотлар олиб бориш.
Механизм: Оролнинг қуриган тубида маҳаллий иқлим шароитларига мослашган асалари оилаларини боқишнинг янги инновацион технологияларини ишлаб чиқиш. Ижро муддати - 2024 — 2026 йиллар.</t>
  </si>
  <si>
    <t>8-илова 27.2-банд-банд
Оролбўйи ҳудудида асалари оиласини боқишнинг янги инновацион технологиясини яратиш, саксовуллар орасида маҳаллий янтоқ турларини кўпайтириш асосида асаларичилик учун озуқа базасини яхшилаш бўйича тадқиқотлар олиб бориш.
Механизм: Маҳаллий янтоқ турларининг уруғчилик базасини шакллантириш. Ижро муддати - 2024 — 2026 йиллар.</t>
  </si>
  <si>
    <t>8-илова 27.3-банд-банд
Оролбўйи ҳудудида асалари оиласини боқишнинг янги инновацион технологиясини яратиш, саксовуллар орасида маҳаллий янтоқ турларини кўпайтириш асосида асаларичилик учун озуқа базасини яхшилаш бўйича тадқиқотлар олиб бориш.
Механизм: Янтоқ уруғларининг унувчанлигини оширишда маҳаллий биопрепаратлар таъсирини ўрганиш. Ижро муддати - 2024 — 2026 йиллар.</t>
  </si>
  <si>
    <t>8-илова 27.4-банд-банд
Оролбўйи ҳудудида асалари оиласини боқишнинг янги инновацион технологиясини яратиш, саксовуллар орасида маҳаллий янтоқ турларини кўпайтириш асосида асаларичилик учун озуқа базасини яхшилаш бўйича тадқиқотлар олиб бориш.
Механизм: Маҳаллий янтоқ турларини «in vitro» усулида кўпайтириш механизмларини яратиш. Ижро муддати - 2024 — 2026 йиллар.</t>
  </si>
  <si>
    <t>8-илова 27.5-банд-банд
Оролбўйи ҳудудида асалари оиласини боқишнинг янги инновацион технологиясини яратиш, саксовуллар орасида маҳаллий янтоқ турларини кўпайтириш асосида асаларичилик учун озуқа базасини яхшилаш бўйича тадқиқотлар олиб бориш.
Механизм: Оролнинг қуриган тубига экилган саксовуллар орасидаги маҳаллий янтоқ турларининг кўпайиш жараёнини мониторинг қилиш. Ижро муддати - 2024 — 2026 йиллар.</t>
  </si>
  <si>
    <t>8-илова 27.6-банд-банд
Оролбўйи ҳудудида асалари оиласини боқишнинг янги инновацион технологиясини яратиш, саксовуллар орасида маҳаллий янтоқ турларини кўпайтириш асосида асаларичилик учун озуқа базасини яхшилаш бўйича тадқиқотлар олиб бориш.
Механизм: Янтоқ турларини кўпайтириш асосида ҳудудда асаларичиликни ривожлантириш. Ижро муддати - 2024 — 2026 йиллар.</t>
  </si>
  <si>
    <t xml:space="preserve">8.1-банд-банд
Қишлоқ хўжалиги вазирлиги (А.Воитов), Олий таълим, фан 
ва инновациялар вазирлиги (И.Абдурахмонов):
Европа Иттифоқининг “Бюджетни қўллаб-қувватлаш” дастури 
ва Жаҳон банки иштирокидаги “Ўзбекистон Республикасида қишлоқ хўжалигини модернизация қилиш” лойиҳаси доирасида жалб этилган грант маблағлари ҳамда хусусий сектор сармоялари ҳисобидан қишлоқ хўжалиги ривожланган хорижий давлатларга иқтидорли талабалар, тадқиқотчилар ва соҳа мутахассисларини амалиёт ўташга (стажировкага), магистратура ва докторантурада ўқиш ҳамда малака оширишга юбориш чораларини кўрсин; </t>
  </si>
  <si>
    <t>9-илова 44.2-банд-банд
Норасмий иш ўринларини расмий секторга ўтказиш ишларини такомиллаштириш. 
Механизм: 2.	Тасдиқланган дастур асосида ҳудудларда аниқ мақсадларга йўналтирилган ишларни ташкил этиш
Молиялаштириш манбаси: Бандликка кўмаклашиш давлат жамғармаси</t>
  </si>
  <si>
    <t>9-илова 44.4-банд-банд
Норасмий иш ўринларини расмий секторга ўтказиш ишларини такомиллаштириш. 
Механизм: 4.	Дастур доирасида амалга оширилган ишлар юзасидан Вазирлар Маҳкамасига маълумот киритиш.
Молиялаштириш манбаси: Бандликка кўмаклашиш давлат жамғармаси</t>
  </si>
  <si>
    <t xml:space="preserve">9-илова 82.3- банд -банд
Шаҳрисабз туманидаги “Мираки” туризм зонасида ўрмонзорларни кенгайтириш.
Механизм: 3. Ўрмон хўжалиги агентлиги томонидан ер майдонларни ўрмонлаштириш ва кўкаламзорлаштириш бўйича зарур тадбирларни амалга ошириш. (2025–2026 йилларда)
</t>
  </si>
  <si>
    <t>9.1-банд
Давлат органлари ва ташкилотлари мунтазам равишда ўз ходимларининг Виртуал академияда коррупцияга қарши курашиш соҳасида малакасини ошириб боришларини таъминласин.</t>
  </si>
  <si>
    <t xml:space="preserve">9.1-банд
Қишлоқ хўжалиги вазирлиги Экология, атроф-муҳитни муҳофаза қилиш ва иқлим ўзгариши вазирлиги, Камбағалликни қисқартириш ва бандлик вазирлиги, Қорақалпоғистон Республикаси Вазирлар Кенгаши, вилоятлар ва Тошкент шаҳри ҳокимликлари билан биргаликда:
иқлим ўзгаришига мослашиш, яшил ҳудудларни кенгайтириш, тупроқ ва яйлов ерлари деградациясининг олдини олиш, очиқ яйловлар, дала четлари, бўш турган очиқ ер майдонлари (очиқ ўрмон ерлари)да дарахтлар, кўп йиллик буталар экиш бўйича жойларда семинар-тренинглар ўтказилишини таъминласин; </t>
  </si>
  <si>
    <t>9.б-банд-банд
9. Шундай тартиб ўрнатилсинки, унга мувофиқ барча вазирлик 
ва идораларда:
(б) ҳар йили камида 3 тадан касбий фаолиятга оид хорижий адабиётларни маҳаллий нашриётлар орқали ўзбек тилига таржима қилиб, малакали мутахассислар иштирокида уларни изоҳлар, луғат 
ва мисоллар билан бойитиш амалиёти жорий этилади;</t>
  </si>
  <si>
    <t>10-банд-банд
10. Қишлоқ хўжалиги вазирлиги (А.Воитов), Олий таълим, фан 
ва инновациялар вазирлиги (И.Абдурахмонов), Савдо-саноат палатаси (Д.Ваҳобов), Маҳаллабай ишлаш ва тадбиркорликни ривожлантириш агентлиги (М.Убайдуллаев) аграр соҳадаги олий таълим муассасаларида хусусий секторни жалб этган ҳолда илмга асосланган амалиётга йўналтирилган агротехник, зооветеринария ва бошқа хизматлар кўрсатишни хорижий тажрибада ўзини оқлаган “Спин-офф”, “Соил-доктор” услубиёти асосида йўлга қўйсин. Бунда:
профессор-ўқитувчилар раҳбарлигида талаба ёшларнинг дарсдан бўш вақтида ўз ихтисослиги бўйича назарий билимларни амалий кўникмалар билан мустаҳкамлаш ҳамда уларни ижтимоий фойдали меҳнат билан банд қилиш имкониятларини яратиш назарда тутилади;
ушбу хизматларнинг ахборот дастурий таъминотини ишлаб чиқиш халқаро молия институтларининг грант маблағлари ҳисобидан, моддий-техника базаларини яратиш ва керакли жиҳозларни харид қилиш оилавий тадбиркорликни ривожлантириш дастурлари доирасида ажратилаётган имтиёзли кредитлар ҳисобидан амалга оширилади.</t>
  </si>
  <si>
    <t>10-илова 52-банд-банд
Сурхондарё вилоятида саноатлашган янги интенсив (сермаҳсул) боғ ва токзорлар барпо этиш.
Механизм: Вилоят туманларида жами 1,1 минг гектар майдонда саноатлашган янги интенсив (сермаҳсул) боғ ва токзорлар барпо этиш. Бунда барпо этиладиган боғ ва токзорларда замонавий суғориш технологиялари ва юқори ҳосилдор навлардан фойдаланишни таъминлаш. 2026–2027 йилларда
(Тадбиркорлик субъектлари маблағлари ҳисобидан (ҳисоб-китоб асосида))</t>
  </si>
  <si>
    <t>11.2-банд
Бош вазир ўринбосари Ж. Ходжаев, Марказий банк раиси Т. Ишметов, қишлоқ хўжалиги вазири И. Абдурахмонов ҳамда Агентлик директори И. Эргашев ушбу бандда белгиланган чора-тадбирларнинг самарали бажарилиши учун масъул ва жавобгар этиб белгилансин.</t>
  </si>
  <si>
    <t>11.3-банд-банд
Қурилиш ва уй-жой коммунал хўжалиги вазирлиги, Тошкент вилояти ҳокимлиги, Иқтисодиёт ва молия вазирлиги, Қишлоқ хўжалиги вазирлиги ҳамда Кадастр агентлигининг: қишлоқ хўжалигига мўлжалланган ер участкалари қисқариб кетишининг олдини олиш мақсадида 2030 йил 1 январга қадар ушбу қарор билан тоифаси ўзгартирилаётган суғориладиган ер участкалари майдонига тенг миқдорда янги ерларни ўзлаштириш ва суғориладиган ерлар тоифасига ўтказиш тўғрисидаги таклифлари маъқуллансин.</t>
  </si>
  <si>
    <t>11.б.-банд-банд
Қишлоқ хўжалиги вазирлиги (И.Абдурахмонов), Камбағалликни қисқартириш ва бандлик вазирлиги (Б.Захидов), Иқтисодиёт ва молия вазирлиги (И.Норқулов) ҳамда Тошкент вилояти ҳокимлигининг (3.Мирзаев) қуйидаги таклифлари қўллаб-қувватлансин: (б) 2025-2026 йилларда Оҳангарон ва Паркент туманларидаги 1 минг гектар адирликда сув тежовчи технологиялар асосида саноатлашган интенсив боғ ва токзорлар барпо этиш.</t>
  </si>
  <si>
    <t>12.1-банд-банд
Қишлоқ хўжалиги вазирлиги, Олий таълим, фан ва инновациялар вазирлиги ҳамда Фанлар академиясининг:
аграр соҳадаги муаммоларнинг илмий-амалий ечимлари билан шуғулланаётган илмий-тадқиқот ва олий таълим муассасаларида илмий изланишларни жадаллаштириш ва самарадорлигини ошириш учун идоралараро Қишлоқ хўжалиги фундаментал тадқиқотлар марказини (Centre Of Excellence) ҳамда унда биотадқиқотлар ва технологиялар бўйича замонавий лабораториялар мажмуасини, шунингдек, юридик шахс мақомига эга бўлмаган қишлоқ хўжалиги экинларининг бирлашган Генбанкини ташкил этиш;</t>
  </si>
  <si>
    <t>12.2-банд-банд
Барча вазирлик ва идоралар Болалар контентини ривожлантириш маркази билан ўқувчи-ёшларнинг тарбияси ва соғлиғига салбий таъсир кўрсатадиган ахборотлардан ҳимоя қилиш, миллий контентлар яратиш, уларни тарғиб қилиш, ижодкорларни қўллаб-қувватлашда ҳамкорликни амалга оширсин.</t>
  </si>
  <si>
    <t>13-банд-банд
Биринчи даражали бюджет маблағлари тақсимловчилари, Қорақалпоғистон Республикаси Вазирлар Кенгаши, вилоятлар ва Тошкент шаҳри ҳокимликлари бюджет маблағларини тежаш ва самарадорлигини ошириш бўйича барча зарурий чораларни кўрсин. Бунда:
(а) Ўзбекистон Республикаси консолидациялашган бюджети тақчиллиги чекланган миқдорининг ошиб кетишига олиб келиши мумкин бўлган Ўзбекистон Республикаси Давлат бюджети ва давлат мақсадли жамғармалари ҳисобидан қўшимча харажатлар фақат қўшимча даромад манбаи мавжуд бўлганда ёки бошқа харажатларни қисқартириш ҳисобига амалга оширилади;
(б) бюджет ташкилотларининг 2026 йил учун харажатлар сметасини тузиш жараёнида мебель ва офис жиҳозлари ҳамда товар-моддий захираларини харид қилиш харажатлари миқдорини 2025 йилги миқдорларда сақлаб қолган ҳолда (мактабгача таълим ташкилотлари, умумтаълим муассасалари, ўрта махсус ва касбий таълим ташкилотлари, Ижтимоий ҳимоя миллий агентлигининг ижтимоий қўллаб-қувватлаш марказлари, мурувват уйлари, санаторийлар, ногиронлиги бўлган шахсларни реабилитация қилиш ва протезлаш марказлари, аёлларни реабилитация қилиш маркази, “Инсон” ижтимоий хизматлар марказлари, ихтисослаштирилган мактаблар ва мактаб-интернатлар, ихтисослаштирилган мактабгача таълим ташкилотлари, болалар уйлари, меҳрибонлик уйлари, “SOS – Ўзбекистон болалар маҳаллалари” уюшмаси ва касб-ҳунар мактаблари ҳамда соғлиқни сақлаш муассасаларидан ташқари) режалаштирилади.</t>
  </si>
  <si>
    <t>13-банд-банд
Қишлоқ хўжалиги вазирлиги, Олий таълим, фан ва инновациялар вазирлиги 2024 йил 1 январдан бошлаб Институтнинг илмий салоҳиятини ошириш учун озиқ-овқат саноати ва уни қайта ишлаш бўйича илмий педагогик кадрлар (таянч докторантура (PhD) ва докторантура (DSc) тайёрлаш тизимини йўлга қўйсин.</t>
  </si>
  <si>
    <t>13-илова 18-банд
Вилоятда яровизация қилинган буғдой уруғини синовдан ўтказиб, босқичма-босқич ғалла майдонларида кўпайтириб бориш ҳисобига ғалла ҳосилдорлигини ўртача 80–100 центнерга етказиш.
Механизм: 1. Тажриба-синов тариқасида яровизация қилинган буғдой уруғи экилган майдонларда агротехника тадбирларини амалга ошириш.
2. Яровизация қилинган буғдой уруғини жамғариш ва уруғ тайёрлаш.
3. 2026 йил учун захира экиш ишларини ташкил этиш.</t>
  </si>
  <si>
    <t>13.а-банд-банд
13.	Қишлоқ хўжалиги вазирлиги, Жиззах вилояти ҳокимлиги 2026 йилда: “Ўзбекистон республика товар-хом ашё биржаси” АЖ билан биргаликда олманинг янги навларини яратиш учун Бахмал тумани “Музбулоқ” МФЙ ҳудудида 100 гектарли интенсив боғ ташкил қилиш;</t>
  </si>
  <si>
    <t>13.б-банд-банд
13.	Қишлоқ хўжалиги вазирлиги, Жиззах вилояти ҳокимлиги 2026 йилда: (б)  “Бахмал агростар” МЧЖ билан биргаликда Бахмал туманида 
123 гектар ер майдонида янги интенсив олма ва нок боғлари ҳамда мевани қайта ишлаш комплексини барпо қилиш;</t>
  </si>
  <si>
    <t>13.б-банд-банд
Қишлоқ хўжалиги вазирлиги, Инвестициялар, саноат ва савдо вазирлиги ҳамда Иқтисодиёт ва молия вазирлиги: (б) 2026 йил давомида Қишлоқ хўжалигини ривожлантириш 
халқаро жамғармасидан Ўзбекистон Республикасига Лойиҳани молиялаштириш учун имтиёзли кредит маблағларини жалб қилиш чораларини кўрсин.</t>
  </si>
  <si>
    <t xml:space="preserve">13.в.(i)-банд-банд
13.	Қишлоқ хўжалиги вазирлиги, Жиззах вилояти ҳокимлиги 2026 йилда: Бахмал туманида 1,5 минг гектар эски боғларни янгилашни таъминласин. Бунда:
Механизм:  (i)  кейинчалик ҳар йили эски боғларнинг камида 30 фоизини янгилаш; </t>
  </si>
  <si>
    <t>13.в.(ii)-банд-банд
13.	Қишлоқ хўжалиги вазирлиги, Жиззах вилояти ҳокимлиги 2026 йилда: Бахмал туманида 1,5 минг гектар эски боғларни янгилашни таъминласин. Бунда:
Механизм: (ii)  аҳоли ва фермерларга “IN-VITRO” шароитида кўпайтирилган кўчатларни харид қилиш харажатларининг 50 фоизини қоплаб бериш тартибини сертификатланган кўчатларга ҳам татбиқ этиш назарда тутилсин.</t>
  </si>
  <si>
    <t>14-банд-банд
14. Қишлоқ хўжалиги вазирлиги, Сув хўжалиги вазирлиги ва Олий таълим, фан ва инновациялар вазирлиги Университет билан биргаликда 
2026 йилдан бошлаб ҳудудлардаги “Фермерлар мактаби” ва “Сувчилар мактаби” базасида Сув хўжалиги вазирлиги тизими ходимлари, агрокластер ва фермер хўжаликларининг тракторчи-машинистлари учун мутахассисларни тайёрлаш курсларини даврий ташкил этиб борсин. Бунда тайёрлаш курслари қуйидаги муддатларда ташкил этилади:
(а) сув хўжалиги вазирлигининг ўрта ва қуйи бўғин ходимлари учун ҳар йили 1 февралга қадар;
(б) ғалла ўриш комбайни операторлари учун ҳар йили 1 июнга қадар, пахта териш машинаси операторлари учун ҳар йили 1 сентябрга қадар.
Белгилансинки, қисқа муддатли малака ошириш курсларини ташкил этиш билан боғлиқ харажатлар Қишлоқ хўжалиги вазирлиги ва Сув хўжалиги вазирлигининг бюджетдан ташқари маблағлари ҳисобидан молиялаштирилади.
Белгилансинки, қисқа муддатли малака ошириш курсларини ташкил этиш билан боғлиқ харажатлар Қишлоқ хўжалиги вазирлиги ва Сув хўжалиги вазирлигининг бюджетдан ташқари маблағлари ҳисобидан молиялаштирилади.</t>
  </si>
  <si>
    <t>14-банд-банд
Қишлоқ хўжалиги вазирлиги Инвестициялар, саноат ва савдо вазирлиги билан биргаликда ҳар ҳосил йили якуни билан томонларнинг келишувида назарда тутилган мажбуриятларнинг бажарилиши, пахта-тўқимачилик кластерлари фаолияти бўйича мониторинг олиб борсин ҳамда натижаси юзасидан Вазирлар Маҳкамаси ва Ўзбекистон Республикаси Президенти Администрациясига ахборот киритиб борсин.</t>
  </si>
  <si>
    <t>15-банд-банд
Биринчи даражали бюджет маблағларини тақсимловчиларнинг 
2026–2028 йиллар учун бюджет маблағларидан фойдаланиш билан боғлиқ мақсадли индикаторлари 6-иловага мувофиқ тасдиқлансин.</t>
  </si>
  <si>
    <t>16-илова 7.6-банд-банд
Яйловлардан самарали фойдаланиш бўйича норматив ҳуқуқий ҳужжат лойиҳасини  ишлаб чиқиш. Яйловларнинг босқичма-босқич тўлиқ хатловдан ўтказилишини ҳамда электрон хариталари ишлаб чиқилишини ва электрон ҳисоби юритилишини таъминлаш. 
Механизм: 6. Деградацияга учраган яйловларни қайта тиклаш ва уларнинг маҳсулдорлигини ошириш мақсадида истиқболли озуқабоп яйлов ўсимликларининг бирламчи уруғчилик майдонларини ташкил этиш.(2025-2028 йиллар давомида)</t>
  </si>
  <si>
    <t>16.а.-банд-банд
Белгилансинки:
(а) вазирлик ва идоралар раҳбарлари Давлат бюджетидан ажратилган маблағларнинг мақсадли сарфланиши ва мақсадли индикаторларнинг тўлиқ бажарилиши учун шахсан масъул ҳисобланади;</t>
  </si>
  <si>
    <t>21.1-банд-банд
Божхона қўмитаси (Мавлонов) Қишлоқ хўжалиги вазирлиги (Қосимов) билан биргаликда:
келгуси икки йилда 5 та халқаро брендлар жалб қилинишини;
25 турдаги энг кўп импорт бўлаётган озиқ-овқат маҳсулотларини маҳаллий шароитларда ишлаб чиқариш бўйича 7 трлн сўмлик 342 та лойиҳа доирасида жорий йилда 100 трлн сўмлик маҳсулот ишлаб чиқарилишини таъминласин;</t>
  </si>
  <si>
    <t>22-банд-банд
Мазкур Фармон ижросини самарали ташкил қилишга масъул ва шахсан жавобгар этиб вазирлик ва идоралар раҳбарлари, Қорақалпоғистон Республикаси Вазирлар Кенгаши Раиси, вилоятлар ва Тошкент шаҳар ҳокимлари белгилансин.</t>
  </si>
  <si>
    <t>22.1-банд-банд
Ғаллаорол туманида мойли экинлар уруғчилиги ташкил қилинсин ҳамда кейинги уч йил давомида ушбу йўналишда “Ғаллаорол лалмикор деҳқончилик илмий-тадқиқот институти” олимлари билан ҳамкорликда илмий-амалий тажрибалар давом эттирилсин.
Бунда 2025 йилда 230 гектарда, 2026 йилда 370 гектарда қурғоқчиликка ва иссиқликка чидамли, касалликларга бардошли мойли экинлардан зиғир (“Баҳорикор”, “Лалмикор”, “Барака” навлари), масхар (“Жиззах-1”, “Мойдор”, “Милютин” навлари), кунжут (“Маҳаллий-1” нави), кунгабоқар (“Нур-5” нави) уруғчилиги ташкил этилиши таъминлансин.
Механизм: 2025-2027 йилларда</t>
  </si>
  <si>
    <t>24-банд-банд
Ургут туманининг Мўминобод, Ғиждувон, Терак, Чумчуқли, Чеп, Мирзобоғлон ҳамда Чоштепа маҳаллаларидаги 500 гектар тоғолди ва яйлов 
ер майдонларида терасса усулида босқичма-босқич саноатлашган узумзорлар ташкил этиш. Бунда:
юридик ва жисмоний шахсларга узумчилик йўналишида 10 гектаргача лотларга бўлиб, ижарага бериш учун аукцион савдоларига чиқариш;
ижарага берилган ер участкаларида узумзорлар барпо қилиш.
Механизм: 2026–2028 йиллар</t>
  </si>
  <si>
    <t>24-банд-банд
Қишлоқ хўжалиги соҳаси кадрларининг малакасини ошириш институтига Голландия, Испания, Италия, Туркия ва Хитойдан малакали агрономларни олиб келиб, деҳқон ва фермерларни соҳага оид янгиликлар билан таништириш мақсадида доимий ўқитиш тизими жорий этилсин. (2026 йилдан бошлаб)</t>
  </si>
  <si>
    <t>36-банд-банд
Бутун республикада чорвадор ва фермерлар озуқа ва мева-сабзавот
етиштиришда сув насосига сарфланган электр энергияси учун субсидияни
ҳар ойнинг бошида тўлаб бериш тизимини жорий қилиш.
Механизм: 2026 йилдан бошлаб ҳар ойда</t>
  </si>
  <si>
    <t>41-банд-банд
Бахмалда олманинг янги навларини яратиш учун “Бахмал-агро стар"
МЧЖ билан биргаликда 100 гектарли кўчатхона ташкил қилиш.
Механизм: 2026 йил давомида</t>
  </si>
  <si>
    <t>43-банд-банд
Бахмал туманида 1,5 минг гектар эски боғларга фақат сертификати
мавжуд кўчатларни экиш.
Буни қўллаб-қувватлаш учун аҳоли ва фермерларга кўчат сотиб олиш
харажатининг ярмини қоплаб бериш.
Механизм: 2026 давомида</t>
  </si>
  <si>
    <t>48.а.3-банд-банд
Белгилансинки: а) мазкур қарор ижроси:
ҳар ойда туман (шаҳар)ларга бириктирилган масъуллар томонидан халқ депутатлари туман (шаҳар) кенгашлари йиғилишида мутасадди вазирликлар, идоралар, хўжалик бирлашмалари ва маҳаллий ижро этувчи ҳокимият органлари иштирокида танқидий муҳокама қилинади</t>
  </si>
  <si>
    <t>52.1-банд-банд
Қишлоқ хўжалиги вазири ўринбосари А.Шукуров ҳамда Хоразм вилояти ҳокими ўринбосари Ў.Машарипов 2026 йилда 7,5 минг гектар ғалла майдонларида ёмғирлатиб суғориш технологиясини жорий қилишга масъул этиб белгилансин.</t>
  </si>
  <si>
    <t>83-банд-банд
Шароф Рашидов туманида ташкил этилган Агромарказ лабораторияларининг имкониятларини қишлоқ хўжалиги соҳаси вакиллари, фермерларга кенг тушунтириш ҳамда самарали фойдаланишни йўлга қўйиш.
Механизм: 2026 йил давомида</t>
  </si>
  <si>
    <t>Илова 14-банд-банд
Давлат органлари ва ташкилотлари мунтазам равишда ўз ходимларининг Виртуал академияда коррупцияга қарши курашиш соҳасида малакасини ошириб бориш ишларини таъминлаш.
Механизм: Ташкилий чора-тадбирлар. Ижро муддати - доимий.</t>
  </si>
  <si>
    <t>Илова 16-банд-банд
Олий таълим муассасалари ва илмий-тадқиқот институтлари мутахассисларини жалб этган ҳолда ғўзанинг ингичка толали навлари бўйича малака ошириш курсларини ташкил этиш. (Ҳар йили, тасдиқланган режа асосида)</t>
  </si>
  <si>
    <t>Илова 18-банд-банд
Олий таълим муассасалари ўқитувчилари, илмий ходимлари, докторантлари билан биргаликда ғўзанинг ингичка толали навлари бўйича қўшма илмий-тадқиқотларни амалга ошириш. (Ҳар йили, илмий тадқиқотлар дастурлари асосида)</t>
  </si>
  <si>
    <t>Илова 19-банд-банд
Олий таълим муассасалари талабалари учун ишлаб чиқариш амалиётларини ташкил этиш. (Ҳар йили, тасдиқланган режа асосида)</t>
  </si>
  <si>
    <t>Илова 20-банд-банд
Малака ошириш ҳамда замонавий илмий технологиялар ва билимларни ўзлаштириш мақсадида Институт ходимларини халқаро илмий конференциялар ва семинарларга юбориш. (Ҳар йили, тасдиқланган режа асосида)</t>
  </si>
  <si>
    <t>илова 1-банд-банд
Пахта ҳосилдорлигини оширишда интенсив агротехнологияларни қўллаш 
ва дронлар ёрдамида мониторинг қилишнинг илмий асосларини ишлаб чиқиш бўйича мақсадли илмий ДАСТУР (2026–2029 йиллар)
Механизм: Хорижий ғўза навларидаги кўсак қурти (Bt) ва (Gt) глифосатга бардошли генларни маҳаллий навларга ўтказиш орқали республиканинг турли тупроқ-иқлим шароитида етиштиришга мос, тезпишар, тола чиқими ва сифати юқори ғўза навларини яратиш ҳамда уруғчилигини ташкил этиш. (Янги авлод ғўза навларининг супер элита ва элита уруғлари)</t>
  </si>
  <si>
    <t>илова 3-банд-банд
Пахта ҳосилдорлигини оширишда интенсив агротехнологияларни қўллаш 
ва дронлар ёрдамида мониторинг қилишнинг илмий асосларини ишлаб чиқиш бўйича мақсадли илмий ДАСТУР
Механизм: Маҳаллий ва хорижий ғўза навларини турли тупроқ-иқлим шароитларида “Шинжон” тажрибаси асосида етиштиришда этефон таркибли препаратларни қўллаш ва дефолиация (десикация) ишларини амалга оширишнинг ҳосилдорлик, тола ва чигит сифати, мойдорлигига таъсирини аниқлаш ҳамда мақбул меъёр ва муддатларини ишлаб чиқиш.	(Янги препаратларни қўллаш муддати ва меъёрлари) 2026–2029 йиллар</t>
  </si>
  <si>
    <t>илова 5-банд-банд
Пахта ҳосилдорлигини оширишда интенсив агротехнологияларни қўллаш 
ва дронлар ёрдамида мониторинг қилишнинг илмий асосларини ишлаб чиқиш бўйича мақсадли илмий ДАСТУР
Механизм: Интенсив усулда етиштириладиган пахта майдонларида дронлар ёрдамида агротехник тадбирларни амалга ошириш бўйича илмий асосланган таҳлилий материаллар, хулоса ва тавсиялар ишлаб чиқиш. (Интенсив агротехнология)</t>
  </si>
  <si>
    <t>Алибеков Олим Анварович</t>
  </si>
  <si>
    <t>Қадиров Абдухалил Рўзмаҳамматович</t>
  </si>
  <si>
    <t>Туракулов Кахрамон Хасанович</t>
  </si>
  <si>
    <t>Хужакулов Нурали Кобулжонович</t>
  </si>
  <si>
    <t xml:space="preserve">Маматов Расулжон рахим ўғли </t>
  </si>
  <si>
    <t>Ботиров Шохзоджон Толибжон ўғли</t>
  </si>
  <si>
    <r>
      <rPr>
        <b/>
        <sz val="20"/>
        <color rgb="FF7030A0"/>
        <rFont val="Cambria"/>
        <family val="1"/>
        <charset val="204"/>
      </rPr>
      <t xml:space="preserve">"Ijro.gov.uz" </t>
    </r>
    <r>
      <rPr>
        <b/>
        <sz val="20"/>
        <rFont val="Cambria"/>
        <family val="1"/>
        <charset val="204"/>
      </rPr>
      <t xml:space="preserve">тизимида </t>
    </r>
    <r>
      <rPr>
        <b/>
        <sz val="20"/>
        <color rgb="FFC00000"/>
        <rFont val="Cambria"/>
        <family val="1"/>
        <charset val="204"/>
      </rPr>
      <t>июнь</t>
    </r>
    <r>
      <rPr>
        <b/>
        <sz val="20"/>
        <rFont val="Cambria"/>
        <family val="1"/>
        <charset val="204"/>
      </rPr>
      <t xml:space="preserve"> ойида бажарилиши лозим бўлган </t>
    </r>
    <r>
      <rPr>
        <b/>
        <sz val="20"/>
        <color rgb="FFC00000"/>
        <rFont val="Cambria"/>
        <family val="1"/>
        <charset val="204"/>
      </rPr>
      <t xml:space="preserve">Президент топшириқлари </t>
    </r>
    <r>
      <rPr>
        <b/>
        <i/>
        <u/>
        <sz val="20"/>
        <color rgb="FF0070C0"/>
        <rFont val="Cambria"/>
        <family val="1"/>
        <charset val="204"/>
      </rPr>
      <t>(асосий ижрочи)</t>
    </r>
    <r>
      <rPr>
        <b/>
        <i/>
        <sz val="20"/>
        <color rgb="FF0070C0"/>
        <rFont val="Cambria"/>
        <family val="1"/>
        <charset val="204"/>
      </rPr>
      <t xml:space="preserve"> </t>
    </r>
    <r>
      <rPr>
        <b/>
        <sz val="20"/>
        <rFont val="Cambria"/>
        <family val="1"/>
        <charset val="204"/>
      </rPr>
      <t>ижро ҳолати тўғрисида
М А Ъ Л У М О Т</t>
    </r>
  </si>
  <si>
    <t>раёсатда маъқулланган</t>
  </si>
  <si>
    <t>4-банд-банд
4.	Бош вазир ўринбосари А.Раматов, Қорақалпоғистон Республикаси Вазирлар Кенгаши Раиси, вилоятлар ва Тошкент шаҳар ҳокимлари, вазирликлар, идоралар ва хўжалик бирлашмалари раҳбарлари зиммасига Дастурнинг асосий параметрлари, мақсадли кўрсаткичлари ва манзилли рўйхатлари (кейинги ўринларда – Дастур параметрлари) 
ўз вақтида, сифатли ва тўлиқ амалга оширилишини, ажратилган маблағлар мақсадли ҳамда самарали сарфланишини таъминлаш учун шахсий жавобгарлик юклансин.</t>
  </si>
  <si>
    <t xml:space="preserve">2-илова 26-банд-банд
Аҳолини асосий озиқ-овқат маҳсулотлари билан барқарор ва узлуксиз таъминлаш,  нархларнинг кескин тебранишларини юмшатиш мақсадида бозор механизмлари асосида захира интервенция тизимини жорий этиш.
Механизм: 1. Озиқ-овқат хавфсизлиги доирасида захира интервенциясини амалга ошириш  ваколатига эга бўлган  ташкилотни давлат-хусусий шериклиги асосида  ташкил этиш чораларини кўриш.
2. Захира интервенцияси бўйича пилот лойиҳасини амалга ошириш учун ҳудудни (туман/шаҳар)ни танлаш,  интервенцияларни амалга ошириш шартлари, ҳажмлари ва муддатларини аниқ белгилаш.
3. Илғор хорижий тажрибалар асосида захира интервенцияси (картошка мисолида) намунавий моделини ишлаб чиқиш ва пилот лойиҳаси доирасида синовдан ўтказиш. Бунда:
– бозордаги ўртача нархлар динамикаси, аҳоли эҳтиёжи ва мавжуд захиралар ҳажмидан келиб чиққан ҳолда индикатив (йўналтирувчи) харид нархларини белгилаш, уларнинг мажбурий ёки кафолатланган минимал нарх сифатида қўлланилмаслигини таъминлаш ;
– бозорда мавжуд маҳсулот ҳажми аҳоли эҳтиёжидан сезиларли даражада ортиқ бўлган ҳолларда, бозор нархларига яқин шартларда ва чекланган ҳажмларда маҳсулотларни сотиб олиш, ҳамда захираларни шакллантириш;
– бозорда вақтинчалик танқислик ёки нархларнинг кескин ўсиши кузатилганда, захирага олинган маҳсулотларни ички бозорга бозор шароитида чиқариш, бунда хусусий сектор фаолиятини сиқиб чиқармаслик ва экспорт операцияларини амалга оширмаслик;
– захирага олинган маҳсулотларнинг сифатини таъминлаш мақсадида омборхоналарни лицензиялаш ва сақлаш стандартларини жорий этиш, ушбу талабларнинг барча бозор иштирокчилари учун тенг қўлланилишини таъминлаш.
4. Пилот лойиҳа натижалари асосида, интервенция механизмларининг самарадорлиги, бозорга таъсири ва фискал юки баҳоланган ҳолда, 2030 йилга қадар озиқ-овқат хавфсизлиги нуқтаи назаридан аҳамиятли маҳсулотлар бўйича захира интервенция механизмларини босқичма-босқич жорий этишга оид таклифлар ишлаб чиқиш.
Давлат бюджети, маҳаллий бюджет, қонунчиликда тақиқланмаган бошқа маблағлар
</t>
  </si>
  <si>
    <t>5 иш кунида ўрганилигши билдирилган</t>
  </si>
  <si>
    <t>НПА</t>
  </si>
  <si>
    <t xml:space="preserve">9-банд-банд
9. Қишлоқ хўжалиги вазирлиги ҳамда Ветеринария ва чорвачиликни ривожлантириш қўмитаси Иқтисодиёт ва молия вазирлиги ҳамда Ўрмон ва яшил ҳудудларни кўпайтириш, чўлланишга қарши курашиш агентлиги билан ҳамкорликда 2026 йил 1 июлга қадар яйлов ерларини тиклаш бўйича Осиё тараққиёт банк иштирокида умумий қиймати 63 млн АҚШ долларига тенг (60 млн АҚШ долларлик кредит ва 3 млн АҚШ долларлик грант) лойиҳани бошлаш чораларини кўрсин ҳамда ушбу лойиҳа доирасида қуйидаги тадбирларни амалга оширсин:
Механизм: (а) маҳаллий аҳолининг уй шароитида боқиладиган чорва молларини озиқлантириш учун жамоат яйловларини ташкил этиш; 
(б) республикада мавжуд яйлов ерларини тўлиқ хатловдан ўтказиш;
(в) яйлов ерлари ҳолати ва инфратузилмасини тиклаш, хусусан, суғориш қудуқларини қазиш, ўсимлик турларини кенгайтириш, замонавий технологиялар (дронлар)дан фойдаланган ҳолда уруғ сепиш, яйловлардан фойдаланиш бўйича зарур тадбирларни белгилаш 
ва амалга ошириш;
(г) Қорақалпоғистон Республикаси Вазирлар Кенгаши ва вилоят ҳокимликлари ҳузурида яйлов ерларини бошқариш ҳамда зарур инфратузилмани ривожлантириш бўйича алоҳида дирекция ташкил қилиш орқали уларнинг масъулияти ва ваколатини кенгайтириш;
(д) “Ўздаверлойиҳа” давлат илмий-лойиҳалаш институти ҳузурида яйлов ерлари бўйича юридик шахс мақомига эга бўлмаган Маълумотлар базасини бошқариш марказини ташкил этиш ҳамда “Рақамли қишлоқ хўжалиги” ягона интеграцион платформасида яйловларни бошқаришнинг ягона ахборот тизимини яратиш орқали яйловлар ҳолатини доимий мониторинг қилиш тизимини ишга тушириш.
</t>
  </si>
  <si>
    <t>илова 85-банд-банд
Давлат органлари ва ташкилотлари, маҳаллий ижро этувчи ҳокимият органлари, хўжалик бирлашмалари ҳар ой якуни бўйича кейинги ойнинг биринчи санасига қадар “Ijro.gov.uz” тизимидаги ўзлари масъул бўлган ва бажарилмаган қонунчилик ҳужжатлари ва топшириқларни таҳлил қилади ва уларнинг ижро ҳолати бўйича биринчи раҳбар (истисно ҳолларда – унинг биринчи ўринбосари) томонидан имзоланган маълумотни Адлия вазирлигига тақдим этади.</t>
  </si>
  <si>
    <t>19-банд-банд
Қишлоқ хўжалиги вазирлиги (Абдурахмонов), Ўсимликлар карантини ва ҳимояси агентлиги (Эргашев) сув омборлари атрофидаги 2 минг гектар ер майдонларига талаб этиладиган кўчатларни ва сертификатларни ҳал қилиб берсин.</t>
  </si>
  <si>
    <t>45.2-банд-банд
Бош вазир ўринбосари Ж.Ходжаев, Қишлоқ хўжалиги вазирлиги (Абдурахмонов), Сурхондарё вилояти ҳокимлиги (Қосимов):  Ангор, Жарқўрғон, Қумқўрғон, Олтинсой ва Қизириқ туманларида 2024-2026 йилларда қишлоқ хўжалиги маҳсулотларини сақлаш, саралаш, қайта ишлаш, ташиш, ташқи ва ички бозорларга етказиб бериш бўйича агрологистика марказларини ташкил этсин;</t>
  </si>
  <si>
    <t>1-илова 11.1-банд
Аграр соҳадаги илмий-тадқиқот муассасаларининг моддий-техника базасини модернизация қилиш.
Механизм: 1. Фаолият йўналишлари бўйича етакчи хорижий ва миллий илмий муассасалар тажрибалари асосида зарур лаборатория-таҳлил ва тажриба-синов жиҳозлари ва ускуналари рўйхатини шакллантириш, уларнинг барча параметрларини таҳлил қилган ҳолда тегишли экспертлар хулосалари асосида харидларини ташкил қилиш. (2023–2026 йиллар)</t>
  </si>
  <si>
    <t>1-илова 11.3-банд -банд
Аграр соҳадаги илмий-тадқиқот муассасаларининг моддий-техника базасини модернизация қилиш.
Механизм: 3. Катта қийматдаги лаборатория-таҳлил ва тажриба-синов жиҳоз ва ускуналаридан самарали фойдаланиш ҳамда ҳамкорликда илмий изланишлар олиб бориш мақсадида биотадқиқот ва технологияларнинг ягона мажмуасини – Марказни (Centre of Excellence) ташкил қилиш. (2024–2026 йиллар)</t>
  </si>
  <si>
    <t>1-илова 307-банд-банд
Ирригация тизими ва сув тежовчи технологияларни ривожлантириш, соҳа бошқарувига хусусий сектор ва давлат-хусусий шериклик механизмларини кенг жорий этиш
Механизм: Қишлоқ хўжалиги суғориладиган экин майдонларида сув тежаш технологиялари  (шу жумладан, ерларни лазерли текислаш) билан таъминлаш даражасини 100 фоизга етказиш.	Ҳозирги кўрсаткич (2025):  60 фоиз,	2026-65 фоиз,	2027-75 фоиз,	2028-85 фоиз,	2029-95 фоиз,	2030-100 фоиз</t>
  </si>
  <si>
    <t>ПФ-109
7.07.2025</t>
  </si>
  <si>
    <t>3.а.-банд
2026 йил 1 январдан бошлаб қуйидагилар тақиқлансин: (а) мулкчилик шаклидан қатъи назар уруғликларни етиштириш ва реализация қилиш билан шуғулланувчи барча тадбиркорлик субъектлари томонидан рақамли QR кодли ёрлиқланмаган ҳамда ижобий экинбоплик хулосаси олинмаган қишлоқ хўжалиги экинларининг уруғликларини реализация қилиш.</t>
  </si>
  <si>
    <t>NXN1713</t>
  </si>
  <si>
    <t>Обломурадов Нарзулло Наимович</t>
  </si>
  <si>
    <t>ПФ-68
24.04.2026</t>
  </si>
  <si>
    <t>FHI9501</t>
  </si>
  <si>
    <t>HLA5110</t>
  </si>
  <si>
    <t>3-илова 22-банд
Фармонда назарда тутилган янги тартибларни ва имтиёзларни халқчил тилда ёритиб берувчи видеоматериаллар тайёрлаш ва кенг оммалаштириш.
Механизм: 1. Янги тартиб ва имтиёзларни тушунтиришга қаратилган тарғибот видеоматериалларини тайёрлаш. 2. Видеоматериалларни тайёрлашда мутасадди ташкилотлар, иқтисодий комплекс вакиллари, фермерлар ва бошқа мутахассисларни жалб этиш. 3. Тайёрланган турли шакллардаги видеоматериалларни оммабоп ижтимоий тармоқлардаги каналларда кенг тарқатиш ҳамда мунтазам равишда ОАВ орқали ёритиб бориш. 2026 йил давомида мунтазам</t>
  </si>
  <si>
    <t>GVL1993</t>
  </si>
  <si>
    <t>3-илова 24-бандҚишлоқ хўжалигига мўлжалланган ер участкаларини қайтадан босқичма-босқич янги тизим асосида аукцион савдоларига чиқариш масаласини тадбиркорларга ва фуқароларга тушунтириш бўйича жойларда семинарлар ташкил қилиш.
1. Қишлоқ хўжалигига мўлжалланган ер участкаларини қайтадан босқичма-босқич янги тизим асосида аукцион савдоларига чиқариш юзасидан семинар тадбирларини ташкил қилиш. 2. Тадбирларни қишлоқ хўжалиги соҳаси фаоллари, иқтисодий комплекс мутахассислари, банк ва молия органлари вакиллари иштирокида ўтказиш. 3. Ўтказилган семинар ва давра суҳбатлари жараёнларини ОАВ орқали ёритиб бориш.</t>
  </si>
  <si>
    <t>UGY5908</t>
  </si>
  <si>
    <t>3-илова 25-банд
Ҳудудларда қишлоқ хўжалиги соҳасидаги йирик инвестиция лойиҳаларига ер участкаларини ажратиш жараёнларини соддалаштиришга оид тушунтириш ишларини ташкил этиш бўйича давра суҳбатлари ўтказиш.
Механизм: 1. Қишлоқ хўжалиги соҳасидаги йирик инвестиция лойиҳаларига ер участкаларини ажратиш жараёнларини соддалаштиришга оид ишларнинг мазмун-моҳиятини тушунтириш масаласида ҳудудларда давра суҳбатларини ташкил қилиш. 2. Давра суҳбатларида манфаатдор ташкилотлар билан ҳамкорликда фуқаролар, фермерлар ва йирик тадбиркорлик субъектлари иштирокини таъминлаш. 3. Тадбир давомида тегишли тартиботларни тушунтириш, ислоҳотлар моҳиятини очиб беришга алоҳида эътибор қаратиш. 4. Ўтказилган давра суҳбати тафсилотларини ижтимоий тармоқлар ва маҳаллий ОАВлар орқали ёритиш. 2026 йил давомида мунтазам</t>
  </si>
  <si>
    <t>OGI7544</t>
  </si>
  <si>
    <t>3-илова 28-банд
Қишлоқ хўжалигига мўлжалланган ер участкаларини янги тизим асосида ижарага бериш масалалари юзасидан қишлоқ хўжалиги соҳасидаги олимлар томонидан таҳлилий мақолалар тайёрланиши ва оммавий ахборот воситаларида эълон қилинишини ташкил этиш.
Механизм: 1. Қишлоқ хўжалигига мўлжалланган ер участкаларини янги тизим асосида ижарага беришнинг ҳуқуқий, иқтисодий ва амалий жиҳатларини ўрганиш бўйича етакчи олимлар ва мутахассислар рўйхатини шакллантириш. 2. Олимлар томонидан илмий-амалий, таҳлилий ва тушунтириш хусусиятига эга мақолалар тайёрланишини ташкил этиш. 3. Тайёрланган мақолаларни босма ва электрон оммавий ахборот воситаларида чоп этиш. 2026 йил давомида мунтазам</t>
  </si>
  <si>
    <t>PCV6557</t>
  </si>
  <si>
    <t>ПФ-22
16.02.2026</t>
  </si>
  <si>
    <t>2-илова 24-банд
Қишлоқ хўжалиги маҳсулотлари ҳажмини ҳозирги 40 миллиарддан 2030 йилгача 60 миллиард долларга етказиш бўйича ислоҳотларни бошлаш.</t>
  </si>
  <si>
    <t>PMV9790</t>
  </si>
  <si>
    <t>кейинги муддатга ўтказилган</t>
  </si>
  <si>
    <t>ПҚ-163
01.05.2026</t>
  </si>
  <si>
    <t>8-банд
Сурхондарё вилояти ҳокимлиги (У. Қосимов), Қишлоқ хўжалиги вазирлиги (И. Абдураҳмонов) бир ой муддатда Экология ва иқлим ўзгариши миллий қўмитаси билан келишган ҳолда Энергетика вазирлиги мурожаатига асосан Сариосиё тумани Юқори Тўпаланг ҳудудида электр тармоғи хўжалиги, йўл ва инфратузилма объектларини қуриш учун талаб этиладиган ер участкалари, зарур ҳолларда, ер фонди тоифасини белгиланган тартибда ўзгартириш чораларини кўрган ҳолда туман ҳокимлигининг тасарруфида бўлган бўш турган ер участкаси сифатида ҳисобга олиб, доимий фойдаланиш ҳуқуқи асосида Энергетика вазирлигига ажратилишини таъминласин.</t>
  </si>
  <si>
    <t>VIW5740</t>
  </si>
  <si>
    <t>22.б-банд
22. Қишлоқ хўжалиги вазирлиги тегишли вазирлик ва идоралар билан биргаликда икки ой муддатда: (б) мазкур Фармоннинг 12-бандида белгиланган қўллаб-қувватлаш чораларини ажратиш тартибларини белгилаш юзасидан тегишли норматив-ҳуқуқий ҳужжат лойиҳасини Вазирлар Маҳкамасига киритсин.</t>
  </si>
  <si>
    <t>22.a-банд 
Қишлоқ хўжалиги вазирлиги тегишли вазирлик ва идоралар билан биргаликда икки ой муддатда: (а) қонунчилик ҳужжатларига ушбу Фармондан келиб чиқадиган ўзгартириш ва қўшимчалар тўғрисидаги таклифларни Вазирлар Маҳкамасига киритсин.</t>
  </si>
  <si>
    <t>JCO7462</t>
  </si>
  <si>
    <t>8-илова 5-банд
Қишлоқ хўжалиги соҳасида сув танқислигининг олдини олиш тизимини жорий қилиш. Қуйидагиларни назарда тутувчи қишлоқ хўжалиги соҳасида илмий асосланган сув танқислигининг олдини олишга қаратилган дастурни ишлаб чиқиш: генетик тадқиқотлар орқали сувсизликка чидамли навларни яратиш (шоли, буғдой, пахта, маккажўхори, мош, ловия ва бошқалар) ва селекция ишларини кучайтириш; Биотехнологиялар ва ген инженерияси илмий-тадқиқот институтини ташкил этиш; томчилатиб суғориш, ер намини сақловчи технологияларни жорий этиш ва лазерли текислаш орқали суғориш самарадорлигини ошириш; сув танқис ҳудудларда сув кам талаб қиладиган экинларга ўтиш; қишлоқ хўжалиги соҳасида учувчисиз учиш қурилмалари ва сунъий интеллектдан фойдаланишни жадал ривожлантириш.</t>
  </si>
  <si>
    <t>OME2183</t>
  </si>
  <si>
    <t>5-банд
Инвестициялар, саноат ва савдо вазирлиги ҳамда Қишлоқ хўжалиги вазирлиги бир ой муддатда йирик инвестиция лойиҳасини амалга ошириш бўйича “China Broad Future Tobacco (Central Asia) Import and Export Co., Limited” компанияси ва қўшма корхона билан белгиланган тартибда инвестиция шартномасининг имзоланишини таъминласин.</t>
  </si>
  <si>
    <t>ПҚ-169
05.05.2026</t>
  </si>
  <si>
    <t>IBS5186</t>
  </si>
  <si>
    <t>ПҚ-308
30.08.2024</t>
  </si>
  <si>
    <t>10.2-банд
10. Ҳар бир ДХШ лойиҳасини ўз вақтида ва самарали амалга оширишни таъминлаш учун қуйидаги тизим жорий қилинсин: вазирлик, идора ва хўжалик бирлашмаларининг раҳбарлари томонидан ҳар йили бир марта ДХШ лойиҳаларининг ҳолати юзасидан Ўзбекистон Республикаси Президенти Администрациясида тақдимот қилинади.</t>
  </si>
  <si>
    <t>JMM6570</t>
  </si>
  <si>
    <t>ПҚ-108 
 25.03.2026</t>
  </si>
  <si>
    <t>11-банд
11. Сурхондарё вилояти ҳокимлиги, Қишлоқ хўжалиги вазирлиги 2026 йил 1 апрелдан бошлаб “Сурхон-Агро” зонаси ҳудудидаги ер майдонларини текислаш ва тизимли равишда агротехник ишлов бериш ҳамда ирригация тармоқларини созлаш чораларини кўрсин.</t>
  </si>
  <si>
    <t>VZB8482</t>
  </si>
  <si>
    <t>RIY5475</t>
  </si>
  <si>
    <t>ПФ-63
17.04.2026</t>
  </si>
  <si>
    <t>2-илова 7-банд“Хавфни таҳлил қилиш” электрон тизимини жорий этиш тартиби тўғрисидаги тегишли низомларни такомиллаштириш: (а) хавф даражаларини аниқлаш мезонлари, баҳолаш индикаторлари, ахборот алмашинуви тартибини белгилаш; (б) ишлаб чиқилган лойиҳани Бизнес-омбудсман ҳамда Савдо-саноат палатаси билан келишиш; (в) келишилган лойиҳани белгиланган тартибда Адлия вазирлигига ҳуқуқий экспертиза ва давлат рўйхатидан ўтказиш учун киритиш. (Норматив-ҳуқуқий ҳужжат лойиҳаси) 2026 йил июнь</t>
  </si>
  <si>
    <t>PEH3536</t>
  </si>
  <si>
    <t>2-илова 9.1-банд
Қишлоқ ва сув хўжалиги объектларида SCADA ва бошқа рақамли мониторинг ва бошқарув тизимларини жорий этиш орқали суғоришни автоматлаштириш, насос станцияларини назорат қилиш, сув етказиб беришни мониторинг қилиш ҳамда насос агрегатларининг энергия истеъмолини реал вақт режимида кузатиш имкониятини яратиш.
Механизм:1. Қишлоқ ва сув хўжалиги объектларида SCADA ва бошқа рақамли мониторинг ва бошқарув тизимларини жорий этиш бўйича хорижий тажрибани ўрганиш.</t>
  </si>
  <si>
    <t>РТВ</t>
  </si>
  <si>
    <t>ПФ-83
08.05.2026</t>
  </si>
  <si>
    <t>BPT3170</t>
  </si>
  <si>
    <t>5.б-банд5. Қишлоқ хўжалиги вазирлиги:(б) Иқтисодиёт ва молия вазирлиги ҳамда Марказий банк билан биргаликда бир ой муддатда мазкур Фармоннинг 1-бандидаги қўллаб-қувватлаш чораларини тақдим этиш тартибларини ҳамда қонунчилик ҳужжатларига ушбу Фармондан келиб чиқадиган ўзгартириш ва қўшимчалар тўғрисидаги таклифларни Вазирлар Маҳкамасига киритсин.</t>
  </si>
  <si>
    <t>08.06.2026</t>
  </si>
  <si>
    <t>ПФ-82
08.05.2026</t>
  </si>
  <si>
    <t>10.а-бандҚорақалпоғистон Республикаси Вазирлар Кенгаши ва вилоятлар ҳокимликлари:
Механизм: (а) ҳудудга бириктирилган масъуллар билан биргаликда бир ой муддатда 2026 йил учун лалми ва яйлов ер участкаларини фойдаланишга киритиш дастурини тасдиқласин;</t>
  </si>
  <si>
    <t>UIY8955</t>
  </si>
  <si>
    <t>SJY4795</t>
  </si>
  <si>
    <t>11.а.(ii)-бандҚуйидагилар: (а) Қишлоқ хўжалиги вазирлиги (Абдураҳмонов):
Механизм: (ii) бир ой муддатда мазкур Фармоннинг 3-банди “б” кичик банди талаблари асосида лалми ва яйлов ер участкаларини фойдаланишга киритиш бўйича ТИАнинг намунавий шаклини тасдиқласин;</t>
  </si>
  <si>
    <t>12-бандҚорақалпоғистон Республикаси Вазирлар Кенгаши Раиси, вилоятлар ҳокимлари, ҳудудга бириктирилган масъуллар:
(а) мазкур Фармонга мувофиқ лалми ва яйлов ер участкаларини фойдаланишга киритиш лойиҳаларини ўз вақтида ва сифатли амалга оширишга шахсан жавобгар этиб белгилансин; (б) ҳар ой лалми ва яйлов ер участкаларини фойдаланишга киритиш бўйича лойиҳа ташаббускорлари билан учрашувлар ўтказсин, юзага келаётган масалаларни жойида ҳал қилиш чораларини кўриб борсин.</t>
  </si>
  <si>
    <t>SWY8045</t>
  </si>
  <si>
    <t>РТВ хулова</t>
  </si>
  <si>
    <t>7-илова 23.2-банд
Уй шароитида суяк хомашёсидан минерал (фосфор-кальцийли) органик ўғит тайёрлаш тизимини йўлга қўйиш.
Механизм: 2. Суякдан органик ўғит тайёрлаш бўйича ўқув қўлланма ва видеоматериалларни ишлаб чиқиб, томорқа хўжаликларига етказилишини таъминлаш ҳамда томорқа хўжаликларида амалий дала семинарларини ташкил этиш. 2026 йил июнь, Ижрочиларнинг маблағлари</t>
  </si>
  <si>
    <t>MTC2645</t>
  </si>
  <si>
    <t>MXL0792</t>
  </si>
  <si>
    <t>7-илова 22.2-банд
Балиқчилик хўжаликлари, очиқ кўл ва сув ҳавзаларининг юзасида шоли етиштиришни йўлга қўйиш.
Механизм: 2. Танлаб олинган майдонда сув юзасида шоли етиштириш тажрибасини синовдан ўтказиш. 2026 йил июнь–октябрь, Ижрочиларнинг маблағлари</t>
  </si>
  <si>
    <t>25-банд
Захирадаги яйлов ерларини ўзлаштириш учун бошланғич нархни норматив қийматнинг 1 фоизи миқдорида белгилаб, аукционга чиқариш. Бир ой муддатда</t>
  </si>
  <si>
    <t>22-2026
16.05.2026</t>
  </si>
  <si>
    <t>TIW1850</t>
  </si>
  <si>
    <t>1-илова 5.4.1-2-банд
4. Лойиҳа ташаббускорлари томонидан қуйидаги йўналишларда ишлар ташкил этилишини таъминлаш: якунланган ҳар бир лойиҳа доирасидаги барча ҳужжатларни лойиҳани амалга ошириш гуруҳидан қабул қилиб, ўзида сақлаш; лойиҳаларнинг барча босқичлардаги маълумотлари, шу жумладан, лойиҳа концепцияси, лойиҳани баҳолаш ҳужжати, лойиҳа ҳужжатлари, харид ҳужжатлари, шартномалар, ҳисобварақ-фактура ва мониторинг натижалари “Инвестиция лойиҳаларини амалга оширишни назорат ва мониторинг қилиш” автоматлаштирилган ахборот тизимига киритиб бориш; Амалий чора-тадбирлар. Доимий</t>
  </si>
  <si>
    <t>OMT2151</t>
  </si>
  <si>
    <t>ПФ-252
18.12.2025</t>
  </si>
  <si>
    <t>РТВ хулоса</t>
  </si>
  <si>
    <t>Адлия вазирлиги билан кўриб чиқиш керак (муддат белгиланмаган)</t>
  </si>
  <si>
    <t>5 иш куни</t>
  </si>
  <si>
    <t>ПҚ-193 
 20.05.2026</t>
  </si>
  <si>
    <t>2-илова 5-банд
Хорижий давлатлар талабига мувофиқ экспортбоп экинлар учун сифатли уруғ тайёрлаш тизимини шакллантириш.
Механизм: 1. Ҳар бир ҳудудда мазкур ҳудуднинг тупроқ-иқлим шароитига мос экспортбоп экинларни етиштириш учун талаб этиладиган экин турлари бўйича уруғларга бўлган талаб ва эҳтиёжнинг ҳисоб-китобини шакллантириш. 2. Сифатли уруғлар ишлаб чиқариш учун инвесторларнинг инвестицияларини ва халқаро молия институтларининг грант маблағларини жалб этиш чораларини кўриш. 2026 йилдан бошлаб</t>
  </si>
  <si>
    <t>EPS7170</t>
  </si>
  <si>
    <t>QIW2351</t>
  </si>
  <si>
    <t>11.б.-банд
Қишлоқ хўжалиги вазирлиги манфаатдор вазирлик ва идоралар билан биргаликда Агропорталда қуйидаги хизмат турларини жорий қилсин: (б) 2026 йил 1 мартдан бошлаб қонунчиликда белгиланган тартибда ер тоифасини ўзгартириш ва нобудгарчилик ҳисобини юритиш бўйича: (i) қишлоқ хўжалиги ерлари тоифасини ўзгартириш юзасидан аризалар бериш, уларнинг ҳолатини онлайн кузатиб бориш ва натижаларини тақдим этиш; (ii) қишлоқ хўжалиги ишлаб чиқариши нобудгарчиликларининг ўрнини қоплаш бўйича белгиланган тартибда тўланадиган компенсация тўловини автоматик ҳисоблаш, тўловларни амалга ошириш ва ундирилган тўловлар ҳисобини юритиш.</t>
  </si>
  <si>
    <t>3-илова 1.3-банд
Туман (шаҳар) ҳокимликлари тасарруфида бўш турган ҳамда аукцион савдоcи давом этаётган ва суғориш имконияти мавжуд бўлган дастлаб 100 минг гектар, кейинги йилдан бошлаб барча турдаги қишлоқ хўжалигига мўлжалланган ер участкаларини янги тизим асосида аукцион савдоларига чиқариш.
Механизм: 3. Қишлоқ хўжалигида ердан фойдаланиш ихтисослиги белгиланган ҳолда аукцион савдоларига чиқарилиб, сотилмай турган ер участкаларини янги тизим асосида қайта аукцион савдоларига чиқариш.</t>
  </si>
  <si>
    <t>ПҚ-97
13.03,2026</t>
  </si>
  <si>
    <t>4.a-банд
4. Белгилансинки, мазкур қарорнинг 3-банди доирасида: (а) 2026 йил 1 майга қадар дастлабки босқичда 200 миллион АҚШ доллари миқдоридаги маблағларни жалб қилиш бўйича барча музокаралар якунланиши ва молиялаштириш бошланиши таъминланади;</t>
  </si>
  <si>
    <t>IJV8228</t>
  </si>
  <si>
    <t>Қўшимча ўрганиш</t>
  </si>
  <si>
    <t>ҳудудга ўрганишга</t>
  </si>
  <si>
    <t>19.г.-банд-банд
Қуйидагилар: (г) давлат ҳокимияти органлари, вазирлик ва идоралар, маҳаллий ижро этувчи ҳокимият органлари “Тараққиёт стратегияси” маркази ва “Юксалиш” ҳаракатининг Давлат дастури ижросини ўрганиб бориш бўйича фаолиятига ҳар томонлама кўмаклашиб борсин.</t>
  </si>
  <si>
    <t>UEC5456</t>
  </si>
  <si>
    <t>25-2026 
25.05.2026</t>
  </si>
  <si>
    <t>21.1-банд
Ҳар бир вазирлик, идора, давлат ташкилоти, вилоят, туман ва шаҳар ҳокимликлари ўз тизимида ҳафтада бир кунни спорт куни сифатида белгиласин. Бунда: - вазирлик, идора, ташкилотларнинг биринчи раҳбарлари, вилоят, туман ва шаҳар ҳокимлари тизимидаги ходимларини ўзлари намуна бўлиб, спортга олиб чиқсин; - тизимида спорт зали бўлмаган ташкилотлар спорт базалари ёки федерациялар билан шартнома тузсин; 2026 йил 1 июндан бошлаб</t>
  </si>
  <si>
    <t>NRZ8572</t>
  </si>
  <si>
    <r>
      <rPr>
        <b/>
        <sz val="14"/>
        <color rgb="FF000000"/>
        <rFont val="Cambria"/>
        <family val="1"/>
        <charset val="204"/>
      </rPr>
      <t>3-илова 16.4-банд</t>
    </r>
    <r>
      <rPr>
        <sz val="14"/>
        <color rgb="FF000000"/>
        <rFont val="Cambria"/>
        <family val="1"/>
        <charset val="204"/>
      </rPr>
      <t xml:space="preserve">
Узумчилик соҳасида халқаро ҳамкорликни йўлга қўйиш.
Механизм: 4. Ўзбекистон Республикасининг хорижий мамлакатлардаги дипломатик ваколатхоналари кўмагида халқаро туризм ярмаркалари ва кўргазмаларида республикада ишлаб чиқарилган виночилик маҳсулотлари намойишини ташкил қилиш.</t>
    </r>
  </si>
  <si>
    <r>
      <rPr>
        <b/>
        <sz val="14"/>
        <color rgb="FF000000"/>
        <rFont val="Cambria"/>
        <family val="1"/>
        <charset val="204"/>
      </rPr>
      <t>3-илова 7.5-банд</t>
    </r>
    <r>
      <rPr>
        <sz val="14"/>
        <color rgb="FF000000"/>
        <rFont val="Cambria"/>
        <family val="1"/>
        <charset val="204"/>
      </rPr>
      <t xml:space="preserve">
Инновацион ривожланиш агентлиги томонидан узумнинг янги навларини синовдан ўтказиш, шунингдек, совуққа, касалликларга ва вирусга чидамли хорижий ва маҳаллий кўчатлар ишлаб чиқариш учун питомниклар ташкил этишга 3 млн АҚШ доллари ажратиш
Механизм: 4. Лойиҳаларни босқичма-босқич молиялаштириш. (Ариза берилган кундан бир ой давомида)</t>
    </r>
  </si>
  <si>
    <r>
      <rPr>
        <b/>
        <sz val="14"/>
        <color rgb="FF000000"/>
        <rFont val="Cambria"/>
        <family val="1"/>
        <charset val="204"/>
      </rPr>
      <t>3-илова 8.5-банд</t>
    </r>
    <r>
      <rPr>
        <sz val="14"/>
        <color rgb="FF000000"/>
        <rFont val="Cambria"/>
        <family val="1"/>
        <charset val="204"/>
      </rPr>
      <t xml:space="preserve">
Боғдорчилик ва виночилик илмий-тадқиқот институтининг узум кўчатчилиги тажриба хўжалигини ташкил этиш.
Механизм: 5.	Тажриба хўжалигига Франция ва бошқа давлатларнинг техник узум навлари кўчатларини олиб келиш ва тажрибаларни ўтказишни бошлаш. (Муддат: 2024-2026 йй.)</t>
    </r>
  </si>
  <si>
    <r>
      <rPr>
        <b/>
        <sz val="14"/>
        <color rgb="FF000000"/>
        <rFont val="Cambria"/>
        <family val="1"/>
        <charset val="204"/>
      </rPr>
      <t>3-илова 18.4-банд</t>
    </r>
    <r>
      <rPr>
        <sz val="14"/>
        <color rgb="FF000000"/>
        <rFont val="Cambria"/>
        <family val="1"/>
        <charset val="204"/>
      </rPr>
      <t xml:space="preserve">
“Қишлоқ хўжалигини модернизация қилиш лойиҳаси” доирасидаги жами 8 млн АҚШ доллари миқдоридаги қарз маблағларини Қишлоқ хўжалигида хизматлар кўрсатиш агентлиги фаолиятини ривожлантиришга йўналтирсин. 
</t>
    </r>
    <r>
      <rPr>
        <i/>
        <sz val="14"/>
        <color rgb="FF000000"/>
        <rFont val="Cambria"/>
        <family val="1"/>
        <charset val="204"/>
      </rPr>
      <t>Механизм: 4. Лойиҳа бўйича тендер савдоларини ўтказиш ва молиялаштиришни бошлаш. (2023‒2026 йил давомида)</t>
    </r>
  </si>
  <si>
    <r>
      <rPr>
        <b/>
        <sz val="14"/>
        <color rgb="FF000000"/>
        <rFont val="Cambria"/>
        <family val="1"/>
        <charset val="204"/>
      </rPr>
      <t>4-банд</t>
    </r>
    <r>
      <rPr>
        <sz val="14"/>
        <color rgb="FF000000"/>
        <rFont val="Cambria"/>
        <family val="1"/>
        <charset val="204"/>
      </rPr>
      <t xml:space="preserve">
Қишлоқ хўжалиги вазирлиги Инвестициялар, саноат ва савдо вазирлиги ҳамда Иқтисодиёт ва молия вазирлиги билан биргаликда 
2023–2026 йилларда узумчиликни ривожлантириш, кластер ва кооперация усулида узум маҳсулоти етиштириш ҳамда қайта ишлаш йўналишларига инвесторлар ва халқаро молия институтларининг жалб этилган 100 млн АҚШ доллари миқдоридаги имтиёзли қарз маблағларини йўналтирсин.
Механизм: 2023–2026 йилларда</t>
    </r>
  </si>
  <si>
    <r>
      <rPr>
        <b/>
        <sz val="14"/>
        <color rgb="FF000000"/>
        <rFont val="Cambria"/>
        <family val="1"/>
        <charset val="204"/>
      </rPr>
      <t>20.3-банд</t>
    </r>
    <r>
      <rPr>
        <sz val="14"/>
        <color rgb="FF000000"/>
        <rFont val="Cambria"/>
        <family val="1"/>
        <charset val="204"/>
      </rPr>
      <t xml:space="preserve">
Қишлоқ хўжалиги вазирлиги мазкур банд талабларидан келиб чиқиб, 2025 йилдан бошлаб Самарқанд вилоятида ғалла экин майдонларини мутаносиб равишда мақбуллаштирсин.</t>
    </r>
  </si>
  <si>
    <r>
      <rPr>
        <b/>
        <sz val="14"/>
        <color rgb="FF000000"/>
        <rFont val="Cambria"/>
        <family val="1"/>
        <charset val="204"/>
      </rPr>
      <t>33-банд</t>
    </r>
    <r>
      <rPr>
        <sz val="14"/>
        <color rgb="FF000000"/>
        <rFont val="Cambria"/>
        <family val="1"/>
        <charset val="204"/>
      </rPr>
      <t xml:space="preserve">
33. Қишлоқ хўжалиги вазирлиги манфаатдор вазирлик ва идоралар билан биргаликда икки ой муддатда қонунчилик ҳужжатларига ушбу қарордан келиб чиқадиган ўзгартириш ва қўшимчалар тўғрисида Вазирлар Маҳкамасига таклифлар киритсин.</t>
    </r>
  </si>
  <si>
    <r>
      <rPr>
        <b/>
        <sz val="14"/>
        <color rgb="FF000000"/>
        <rFont val="Cambria"/>
        <family val="1"/>
        <charset val="204"/>
      </rPr>
      <t>15-банд</t>
    </r>
    <r>
      <rPr>
        <sz val="14"/>
        <color rgb="FF000000"/>
        <rFont val="Cambria"/>
        <family val="1"/>
        <charset val="204"/>
      </rPr>
      <t xml:space="preserve">
15. Қишлоқ хўжалиги вазирлиги Адлия вазирлиги билан биргаликда уч ой муддатда қонунчилик ҳужжатларига ушбу Фармондан келиб чиқадиган ўзгартириш ва қўшимчалар тўғрисида Вазирлар Маҳкамасига таклифлар киритсин.</t>
    </r>
  </si>
  <si>
    <r>
      <rPr>
        <b/>
        <sz val="14"/>
        <color rgb="FF000000"/>
        <rFont val="Cambria"/>
        <family val="1"/>
        <charset val="204"/>
      </rPr>
      <t>4-илова 9-натижа-банд</t>
    </r>
    <r>
      <rPr>
        <sz val="14"/>
        <color rgb="FF000000"/>
        <rFont val="Cambria"/>
        <family val="1"/>
        <charset val="204"/>
      </rPr>
      <t xml:space="preserve">
Йил якуни бўйича эришиладиган натижа :
Сув тежовчи технология жорий қилиниши ҳисобидан 5 миллиард метр куб сувни иқтисод қилишга эришилади.</t>
    </r>
  </si>
  <si>
    <r>
      <rPr>
        <b/>
        <sz val="14"/>
        <color rgb="FF000000"/>
        <rFont val="Cambria"/>
        <family val="1"/>
        <charset val="204"/>
      </rPr>
      <t>2-илова 26-натижа-банд</t>
    </r>
    <r>
      <rPr>
        <sz val="14"/>
        <color rgb="FF000000"/>
        <rFont val="Cambria"/>
        <family val="1"/>
        <charset val="204"/>
      </rPr>
      <t xml:space="preserve">
Йил якуни бўйича эришиладиган натижа :
1. Озиқ-овқат нархларининг мавсумий тебраниши 1-5 фоизгача  мувофиқлаштирилади.
2. Уй хўжаликларининг озиқ-овқат харажатлари 
1-3 фоиз оралиғида, кам таъминланган оилаларнинг харажатлари эса 
3-6 фоизгача қисқаришига эришилади. 
3. Қишлоқ хўжалиги маҳсулотлари ишлаб чиқарувчиларнинг даромади 5-10 фоизга барқарорлашади. </t>
    </r>
  </si>
  <si>
    <t>2026 йил 1 июнь соат 09:50 ҳолатига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</si>
</sst>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68" x14ac:knownFonts="1">
    <font>
      <sz val="11"/>
      <color theme="1"/>
      <name val="Calibri"/>
      <charset val="204"/>
      <scheme val="minor"/>
    </font>
    <font>
      <sz val="11"/>
      <color theme="1"/>
      <name val="Times New Roman"/>
      <family val="1"/>
      <charset val="204"/>
    </font>
    <font>
      <sz val="14"/>
      <color theme="1"/>
      <name val="Times New Roman"/>
      <family val="1"/>
      <charset val="204"/>
    </font>
    <font>
      <b/>
      <sz val="11"/>
      <color theme="1"/>
      <name val="Times New Roman"/>
      <family val="1"/>
      <charset val="204"/>
    </font>
    <font>
      <b/>
      <sz val="16"/>
      <name val="Times New Roman"/>
      <family val="1"/>
      <charset val="204"/>
    </font>
    <font>
      <sz val="10"/>
      <name val="Times New Roman"/>
      <family val="1"/>
      <charset val="204"/>
    </font>
    <font>
      <b/>
      <i/>
      <sz val="14"/>
      <name val="Times New Roman"/>
      <family val="1"/>
      <charset val="204"/>
    </font>
    <font>
      <b/>
      <sz val="14"/>
      <name val="Times New Roman"/>
      <family val="1"/>
      <charset val="204"/>
    </font>
    <font>
      <b/>
      <sz val="12"/>
      <name val="Times New Roman"/>
      <family val="1"/>
      <charset val="204"/>
    </font>
    <font>
      <sz val="16"/>
      <name val="Times"/>
      <charset val="204"/>
    </font>
    <font>
      <sz val="14"/>
      <name val="Times New Roman"/>
      <family val="1"/>
      <charset val="204"/>
    </font>
    <font>
      <b/>
      <sz val="14"/>
      <color theme="1"/>
      <name val="Times New Roman"/>
      <family val="1"/>
      <charset val="204"/>
    </font>
    <font>
      <sz val="11"/>
      <color theme="1"/>
      <name val="Cambria"/>
      <family val="1"/>
      <charset val="204"/>
    </font>
    <font>
      <b/>
      <sz val="16"/>
      <name val="Cambria"/>
      <family val="1"/>
      <charset val="204"/>
    </font>
    <font>
      <b/>
      <sz val="14"/>
      <name val="Cambria"/>
      <family val="1"/>
      <charset val="204"/>
    </font>
    <font>
      <i/>
      <sz val="14"/>
      <name val="Cambria"/>
      <family val="1"/>
      <charset val="204"/>
    </font>
    <font>
      <b/>
      <i/>
      <sz val="12"/>
      <color rgb="FFC00000"/>
      <name val="Cambria"/>
      <family val="1"/>
      <charset val="204"/>
    </font>
    <font>
      <b/>
      <i/>
      <sz val="12"/>
      <name val="Cambria"/>
      <family val="1"/>
      <charset val="204"/>
    </font>
    <font>
      <b/>
      <sz val="14"/>
      <color rgb="FFC00000"/>
      <name val="Cambria"/>
      <family val="1"/>
      <charset val="204"/>
    </font>
    <font>
      <b/>
      <sz val="14"/>
      <color rgb="FF0070C0"/>
      <name val="Cambria"/>
      <family val="1"/>
      <charset val="204"/>
    </font>
    <font>
      <b/>
      <sz val="12"/>
      <name val="Cambria"/>
      <family val="1"/>
      <charset val="204"/>
    </font>
    <font>
      <b/>
      <sz val="13"/>
      <name val="Cambria"/>
      <family val="1"/>
      <charset val="204"/>
    </font>
    <font>
      <b/>
      <sz val="12"/>
      <color rgb="FFFF0000"/>
      <name val="Cambria"/>
      <family val="1"/>
      <charset val="204"/>
    </font>
    <font>
      <b/>
      <sz val="14"/>
      <color theme="1"/>
      <name val="Cambria"/>
      <family val="1"/>
      <charset val="204"/>
    </font>
    <font>
      <b/>
      <sz val="15"/>
      <name val="Cambria"/>
      <family val="1"/>
      <charset val="204"/>
    </font>
    <font>
      <b/>
      <sz val="15"/>
      <color rgb="FFFF0000"/>
      <name val="Cambria"/>
      <family val="1"/>
      <charset val="204"/>
    </font>
    <font>
      <sz val="14"/>
      <name val="Cambria"/>
      <family val="1"/>
      <charset val="204"/>
    </font>
    <font>
      <sz val="16"/>
      <name val="Cambria"/>
      <family val="1"/>
      <charset val="204"/>
    </font>
    <font>
      <sz val="15"/>
      <name val="Cambria"/>
      <family val="1"/>
      <charset val="204"/>
    </font>
    <font>
      <sz val="15"/>
      <color rgb="FFFF0000"/>
      <name val="Cambria"/>
      <family val="1"/>
      <charset val="204"/>
    </font>
    <font>
      <b/>
      <sz val="16"/>
      <color rgb="FFFF0000"/>
      <name val="Cambria"/>
      <family val="1"/>
      <charset val="204"/>
    </font>
    <font>
      <sz val="16"/>
      <name val="Cambria"/>
      <family val="1"/>
      <charset val="204"/>
    </font>
    <font>
      <sz val="14"/>
      <color theme="1"/>
      <name val="Cambria"/>
      <family val="1"/>
      <charset val="204"/>
    </font>
    <font>
      <sz val="16"/>
      <color theme="1"/>
      <name val="Cambria"/>
      <family val="1"/>
      <charset val="204"/>
    </font>
    <font>
      <b/>
      <sz val="11"/>
      <color rgb="FFFF0000"/>
      <name val="Cambria"/>
      <family val="1"/>
      <charset val="204"/>
    </font>
    <font>
      <b/>
      <sz val="18"/>
      <color rgb="FF000000"/>
      <name val="Cambria"/>
      <family val="1"/>
      <charset val="204"/>
    </font>
    <font>
      <b/>
      <sz val="14"/>
      <color rgb="FF000000"/>
      <name val="Cambria"/>
      <family val="1"/>
      <charset val="204"/>
    </font>
    <font>
      <b/>
      <sz val="14"/>
      <color theme="9" tint="-0.499984740745262"/>
      <name val="Cambria"/>
      <family val="1"/>
      <charset val="204"/>
    </font>
    <font>
      <sz val="14"/>
      <color rgb="FF000000"/>
      <name val="Cambria"/>
      <family val="1"/>
      <charset val="204"/>
    </font>
    <font>
      <b/>
      <sz val="14"/>
      <color rgb="FFFF0000"/>
      <name val="Cambria"/>
      <family val="1"/>
      <charset val="204"/>
    </font>
    <font>
      <b/>
      <sz val="12"/>
      <color rgb="FF000000"/>
      <name val="Cambria"/>
      <family val="1"/>
      <charset val="204"/>
    </font>
    <font>
      <sz val="12"/>
      <color theme="1"/>
      <name val="Cambria"/>
      <family val="1"/>
      <charset val="204"/>
    </font>
    <font>
      <sz val="12"/>
      <color rgb="FF000000"/>
      <name val="Cambria"/>
      <family val="1"/>
      <charset val="204"/>
    </font>
    <font>
      <b/>
      <sz val="20"/>
      <name val="Cambria"/>
      <family val="1"/>
      <charset val="204"/>
    </font>
    <font>
      <b/>
      <sz val="12"/>
      <color rgb="FFC00000"/>
      <name val="Cambria"/>
      <family val="1"/>
      <charset val="204"/>
    </font>
    <font>
      <b/>
      <i/>
      <sz val="14"/>
      <name val="Cambria"/>
      <family val="1"/>
      <charset val="204"/>
    </font>
    <font>
      <b/>
      <i/>
      <sz val="15"/>
      <name val="Cambria"/>
      <family val="1"/>
      <charset val="204"/>
    </font>
    <font>
      <i/>
      <sz val="15"/>
      <name val="Cambria"/>
      <family val="1"/>
      <charset val="204"/>
    </font>
    <font>
      <sz val="11"/>
      <color theme="1"/>
      <name val="Calibri"/>
      <family val="2"/>
      <charset val="204"/>
      <scheme val="minor"/>
    </font>
    <font>
      <b/>
      <sz val="16"/>
      <color rgb="FF0070C0"/>
      <name val="Times New Roman"/>
      <family val="1"/>
      <charset val="204"/>
    </font>
    <font>
      <b/>
      <sz val="16"/>
      <color rgb="FF0070C0"/>
      <name val="Cambria"/>
      <family val="1"/>
      <charset val="204"/>
    </font>
    <font>
      <b/>
      <sz val="14"/>
      <color rgb="FF0070C0"/>
      <name val="Times New Roman"/>
      <family val="1"/>
      <charset val="204"/>
    </font>
    <font>
      <i/>
      <sz val="12"/>
      <color rgb="FF000000"/>
      <name val="Cambria"/>
      <family val="1"/>
      <charset val="204"/>
    </font>
    <font>
      <b/>
      <sz val="20"/>
      <color rgb="FF7030A0"/>
      <name val="Cambria"/>
      <family val="1"/>
      <charset val="204"/>
    </font>
    <font>
      <b/>
      <sz val="20"/>
      <color rgb="FFC00000"/>
      <name val="Cambria"/>
      <family val="1"/>
      <charset val="204"/>
    </font>
    <font>
      <b/>
      <i/>
      <u/>
      <sz val="20"/>
      <color rgb="FF0070C0"/>
      <name val="Cambria"/>
      <family val="1"/>
      <charset val="204"/>
    </font>
    <font>
      <b/>
      <i/>
      <sz val="20"/>
      <color rgb="FF0070C0"/>
      <name val="Cambria"/>
      <family val="1"/>
      <charset val="204"/>
    </font>
    <font>
      <i/>
      <sz val="11"/>
      <name val="Cambria"/>
      <family val="1"/>
      <charset val="204"/>
    </font>
    <font>
      <i/>
      <sz val="12"/>
      <name val="Times New Roman"/>
      <family val="1"/>
      <charset val="204"/>
    </font>
    <font>
      <b/>
      <sz val="16"/>
      <color rgb="FFC00000"/>
      <name val="Cambria"/>
      <family val="1"/>
      <charset val="204"/>
    </font>
    <font>
      <b/>
      <i/>
      <u/>
      <sz val="16"/>
      <color rgb="FF0070C0"/>
      <name val="Cambria"/>
      <family val="1"/>
      <charset val="204"/>
    </font>
    <font>
      <i/>
      <sz val="16"/>
      <name val="Cambria"/>
      <family val="1"/>
      <charset val="204"/>
    </font>
    <font>
      <b/>
      <sz val="18"/>
      <color rgb="FF0070C0"/>
      <name val="Cambria"/>
      <family val="1"/>
      <charset val="204"/>
    </font>
    <font>
      <b/>
      <u/>
      <sz val="18"/>
      <color rgb="FFC00000"/>
      <name val="Cambria"/>
      <family val="1"/>
      <charset val="204"/>
    </font>
    <font>
      <b/>
      <sz val="18"/>
      <color rgb="FFC00000"/>
      <name val="Cambria"/>
      <family val="1"/>
      <charset val="204"/>
    </font>
    <font>
      <sz val="11"/>
      <color theme="1"/>
      <name val="Calibri"/>
      <family val="2"/>
      <charset val="204"/>
      <scheme val="minor"/>
    </font>
    <font>
      <sz val="16"/>
      <name val="Cambria"/>
      <family val="1"/>
      <charset val="204"/>
    </font>
    <font>
      <i/>
      <sz val="14"/>
      <color rgb="FF000000"/>
      <name val="Cambria"/>
      <family val="1"/>
      <charset val="204"/>
    </font>
  </fonts>
  <fills count="17">
    <fill>
      <patternFill patternType="none"/>
    </fill>
    <fill>
      <patternFill patternType="gray125"/>
    </fill>
    <fill>
      <patternFill patternType="solid">
        <fgColor theme="8" tint="0.79992065187536243"/>
        <bgColor indexed="64"/>
      </patternFill>
    </fill>
    <fill>
      <patternFill patternType="solid">
        <fgColor theme="0" tint="-0.14993743705557422"/>
        <bgColor indexed="64"/>
      </patternFill>
    </fill>
    <fill>
      <patternFill patternType="solid">
        <fgColor theme="9" tint="0.59999389629810485"/>
        <bgColor indexed="64"/>
      </patternFill>
    </fill>
    <fill>
      <patternFill patternType="solid">
        <fgColor theme="9" tint="0.79992065187536243"/>
        <bgColor indexed="64"/>
      </patternFill>
    </fill>
    <fill>
      <patternFill patternType="solid">
        <fgColor theme="5" tint="0.79992065187536243"/>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79995117038483843"/>
        <bgColor indexed="64"/>
      </patternFill>
    </fill>
    <fill>
      <patternFill patternType="solid">
        <fgColor theme="7" tint="0.59999389629810485"/>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9"/>
        <bgColor indexed="64"/>
      </patternFill>
    </fill>
    <fill>
      <patternFill patternType="solid">
        <fgColor theme="8" tint="0.39994506668294322"/>
        <bgColor indexed="64"/>
      </patternFill>
    </fill>
    <fill>
      <patternFill patternType="solid">
        <fgColor theme="9" tint="0.79995117038483843"/>
        <bgColor indexed="64"/>
      </patternFill>
    </fill>
  </fills>
  <borders count="32">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s>
  <cellStyleXfs count="4">
    <xf numFmtId="0" fontId="0" fillId="0" borderId="0"/>
    <xf numFmtId="9" fontId="65" fillId="0" borderId="0" applyFont="0" applyFill="0" applyBorder="0" applyAlignment="0" applyProtection="0"/>
    <xf numFmtId="0" fontId="65" fillId="0" borderId="0"/>
    <xf numFmtId="0" fontId="48" fillId="0" borderId="0"/>
  </cellStyleXfs>
  <cellXfs count="217">
    <xf numFmtId="0" fontId="0" fillId="0" borderId="0" xfId="0"/>
    <xf numFmtId="0" fontId="1" fillId="2" borderId="0" xfId="0" applyFont="1" applyFill="1"/>
    <xf numFmtId="0" fontId="1" fillId="3" borderId="0" xfId="0" applyFont="1" applyFill="1"/>
    <xf numFmtId="0" fontId="2" fillId="0" borderId="0" xfId="0" applyFont="1"/>
    <xf numFmtId="0" fontId="3" fillId="3" borderId="0" xfId="0" applyFont="1" applyFill="1" applyAlignment="1">
      <alignment horizontal="center" vertical="center"/>
    </xf>
    <xf numFmtId="0" fontId="1" fillId="0" borderId="0" xfId="0" applyFont="1"/>
    <xf numFmtId="0" fontId="1" fillId="0" borderId="0" xfId="0" applyFont="1" applyAlignment="1">
      <alignment horizontal="center" vertical="center"/>
    </xf>
    <xf numFmtId="0" fontId="5" fillId="0" borderId="0" xfId="0" applyFont="1" applyAlignment="1">
      <alignment horizontal="center" vertical="center"/>
    </xf>
    <xf numFmtId="0" fontId="1" fillId="2" borderId="0" xfId="0" applyFont="1" applyFill="1" applyAlignment="1">
      <alignment vertic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wrapText="1"/>
    </xf>
    <xf numFmtId="164" fontId="7" fillId="3" borderId="10" xfId="0" applyNumberFormat="1" applyFont="1" applyFill="1" applyBorder="1" applyAlignment="1">
      <alignment horizontal="center" vertical="center" wrapText="1"/>
    </xf>
    <xf numFmtId="0" fontId="1" fillId="3" borderId="0" xfId="0" applyFont="1" applyFill="1" applyAlignment="1">
      <alignment vertical="center"/>
    </xf>
    <xf numFmtId="0" fontId="9" fillId="4" borderId="11" xfId="2" applyFont="1" applyFill="1" applyBorder="1" applyAlignment="1">
      <alignment horizontal="left" vertical="center"/>
    </xf>
    <xf numFmtId="0" fontId="10" fillId="0" borderId="12" xfId="0" applyFont="1" applyBorder="1" applyAlignment="1">
      <alignment horizontal="center" vertical="center"/>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5" borderId="13"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7" borderId="13" xfId="0" applyFont="1" applyFill="1" applyBorder="1" applyAlignment="1">
      <alignment horizontal="center" vertical="center" wrapText="1"/>
    </xf>
    <xf numFmtId="164" fontId="2" fillId="0" borderId="14" xfId="0" applyNumberFormat="1" applyFont="1" applyBorder="1" applyAlignment="1">
      <alignment horizontal="center" vertical="center"/>
    </xf>
    <xf numFmtId="0" fontId="2" fillId="0" borderId="0" xfId="0" applyFont="1" applyAlignment="1">
      <alignment vertical="center"/>
    </xf>
    <xf numFmtId="0" fontId="2" fillId="0" borderId="13" xfId="0" applyFont="1" applyBorder="1" applyAlignment="1">
      <alignment horizontal="left" vertical="center" wrapText="1"/>
    </xf>
    <xf numFmtId="0" fontId="3" fillId="8" borderId="12" xfId="0" applyFont="1" applyFill="1" applyBorder="1" applyAlignment="1">
      <alignment horizontal="center" vertical="center"/>
    </xf>
    <xf numFmtId="0" fontId="7" fillId="8" borderId="13" xfId="0" applyFont="1" applyFill="1" applyBorder="1" applyAlignment="1">
      <alignment horizontal="center" vertical="center" wrapText="1"/>
    </xf>
    <xf numFmtId="165" fontId="7" fillId="8" borderId="13" xfId="0" applyNumberFormat="1" applyFont="1" applyFill="1" applyBorder="1" applyAlignment="1">
      <alignment horizontal="center" vertical="center" wrapText="1"/>
    </xf>
    <xf numFmtId="164" fontId="11" fillId="8" borderId="14" xfId="0" applyNumberFormat="1" applyFont="1" applyFill="1" applyBorder="1" applyAlignment="1">
      <alignment horizontal="center" vertical="center"/>
    </xf>
    <xf numFmtId="0" fontId="10" fillId="6" borderId="13" xfId="2" applyFont="1" applyFill="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left" vertical="center" wrapText="1"/>
    </xf>
    <xf numFmtId="0" fontId="1" fillId="9" borderId="0" xfId="0" applyFont="1" applyFill="1" applyAlignment="1">
      <alignment vertical="center"/>
    </xf>
    <xf numFmtId="0" fontId="11" fillId="3" borderId="0" xfId="0" applyFont="1" applyFill="1" applyAlignment="1">
      <alignment horizontal="center" vertical="center"/>
    </xf>
    <xf numFmtId="0" fontId="11" fillId="9" borderId="0" xfId="0" applyFont="1" applyFill="1" applyAlignment="1">
      <alignment vertical="center"/>
    </xf>
    <xf numFmtId="0" fontId="2" fillId="9" borderId="0" xfId="0" applyFont="1" applyFill="1" applyAlignment="1">
      <alignment vertical="center"/>
    </xf>
    <xf numFmtId="0" fontId="1" fillId="0" borderId="0" xfId="0" applyFont="1" applyAlignment="1">
      <alignment vertical="center"/>
    </xf>
    <xf numFmtId="0" fontId="12" fillId="0" borderId="0" xfId="0" applyFont="1" applyAlignment="1">
      <alignment horizontal="left" vertical="center"/>
    </xf>
    <xf numFmtId="0" fontId="13" fillId="0" borderId="0" xfId="0" applyFont="1" applyAlignment="1">
      <alignment horizontal="center" vertical="center" wrapText="1"/>
    </xf>
    <xf numFmtId="0" fontId="12" fillId="9" borderId="0" xfId="0" applyFont="1" applyFill="1" applyAlignment="1">
      <alignment horizontal="left" vertical="center"/>
    </xf>
    <xf numFmtId="0" fontId="14" fillId="9" borderId="0" xfId="0" applyFont="1" applyFill="1" applyAlignment="1">
      <alignment vertical="center"/>
    </xf>
    <xf numFmtId="0" fontId="15" fillId="9" borderId="0" xfId="0" applyFont="1" applyFill="1" applyAlignment="1">
      <alignment vertical="center"/>
    </xf>
    <xf numFmtId="0" fontId="16" fillId="9" borderId="0" xfId="0" applyFont="1" applyFill="1" applyAlignment="1">
      <alignment vertical="center"/>
    </xf>
    <xf numFmtId="0" fontId="17" fillId="9" borderId="0" xfId="0" applyFont="1" applyFill="1" applyAlignment="1">
      <alignment vertical="center"/>
    </xf>
    <xf numFmtId="0" fontId="12" fillId="2" borderId="15" xfId="0" applyFont="1" applyFill="1" applyBorder="1" applyAlignment="1">
      <alignment horizontal="left" vertical="center"/>
    </xf>
    <xf numFmtId="0" fontId="14" fillId="10" borderId="16" xfId="0" applyFont="1" applyFill="1" applyBorder="1" applyAlignment="1">
      <alignment vertical="center" wrapText="1"/>
    </xf>
    <xf numFmtId="0" fontId="14" fillId="10" borderId="4" xfId="0" applyFont="1" applyFill="1" applyBorder="1" applyAlignment="1">
      <alignment vertical="center" wrapText="1"/>
    </xf>
    <xf numFmtId="0" fontId="12" fillId="2" borderId="17" xfId="0" applyFont="1" applyFill="1" applyBorder="1" applyAlignment="1">
      <alignment horizontal="left" vertical="center"/>
    </xf>
    <xf numFmtId="0" fontId="14" fillId="10" borderId="14" xfId="0" applyFont="1" applyFill="1" applyBorder="1" applyAlignment="1">
      <alignment horizontal="center" vertical="center" wrapText="1"/>
    </xf>
    <xf numFmtId="0" fontId="14" fillId="10" borderId="18" xfId="0" applyFont="1" applyFill="1" applyBorder="1" applyAlignment="1">
      <alignment vertical="center" wrapText="1"/>
    </xf>
    <xf numFmtId="0" fontId="14" fillId="10" borderId="14" xfId="0" applyFont="1" applyFill="1" applyBorder="1" applyAlignment="1">
      <alignment vertical="center" wrapText="1"/>
    </xf>
    <xf numFmtId="0" fontId="12" fillId="2" borderId="20" xfId="0" applyFont="1" applyFill="1" applyBorder="1" applyAlignment="1">
      <alignment horizontal="left" vertical="center"/>
    </xf>
    <xf numFmtId="0" fontId="14" fillId="10" borderId="6" xfId="0" applyFont="1" applyFill="1" applyBorder="1" applyAlignment="1">
      <alignment horizontal="center" vertical="center" wrapText="1"/>
    </xf>
    <xf numFmtId="0" fontId="23" fillId="3" borderId="23" xfId="0" applyFont="1" applyFill="1" applyBorder="1" applyAlignment="1">
      <alignment horizontal="left" vertical="center"/>
    </xf>
    <xf numFmtId="0" fontId="24" fillId="11" borderId="9" xfId="0" applyFont="1" applyFill="1" applyBorder="1" applyAlignment="1">
      <alignment horizontal="center" vertical="center" wrapText="1"/>
    </xf>
    <xf numFmtId="9" fontId="24" fillId="11" borderId="9" xfId="0" applyNumberFormat="1" applyFont="1" applyFill="1" applyBorder="1" applyAlignment="1">
      <alignment horizontal="center" vertical="center" wrapText="1"/>
    </xf>
    <xf numFmtId="0" fontId="25" fillId="11" borderId="9" xfId="0" applyFont="1" applyFill="1" applyBorder="1" applyAlignment="1">
      <alignment horizontal="center" vertical="center" wrapText="1"/>
    </xf>
    <xf numFmtId="0" fontId="24" fillId="11" borderId="10" xfId="0" applyFont="1" applyFill="1" applyBorder="1" applyAlignment="1">
      <alignment horizontal="center" vertical="center" wrapText="1"/>
    </xf>
    <xf numFmtId="0" fontId="24" fillId="11" borderId="24" xfId="0" applyFont="1" applyFill="1" applyBorder="1" applyAlignment="1">
      <alignment horizontal="center" vertical="center" wrapText="1"/>
    </xf>
    <xf numFmtId="0" fontId="23" fillId="9" borderId="25" xfId="0" applyFont="1" applyFill="1" applyBorder="1" applyAlignment="1">
      <alignment horizontal="left" vertical="center"/>
    </xf>
    <xf numFmtId="0" fontId="13" fillId="4" borderId="13" xfId="0" applyFont="1" applyFill="1" applyBorder="1" applyAlignment="1">
      <alignment horizontal="left" vertical="center" wrapText="1"/>
    </xf>
    <xf numFmtId="0" fontId="24" fillId="4" borderId="13" xfId="0" applyFont="1" applyFill="1" applyBorder="1" applyAlignment="1">
      <alignment horizontal="center" vertical="center" wrapText="1"/>
    </xf>
    <xf numFmtId="9" fontId="24" fillId="4" borderId="13" xfId="0" applyNumberFormat="1"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6" fillId="6" borderId="25" xfId="0" applyFont="1" applyFill="1" applyBorder="1" applyAlignment="1">
      <alignment vertical="center"/>
    </xf>
    <xf numFmtId="0" fontId="27" fillId="9" borderId="13" xfId="0" applyFont="1" applyFill="1" applyBorder="1" applyAlignment="1">
      <alignment horizontal="left" vertical="center" wrapText="1"/>
    </xf>
    <xf numFmtId="0" fontId="28" fillId="9" borderId="13" xfId="0" applyFont="1" applyFill="1" applyBorder="1" applyAlignment="1">
      <alignment horizontal="center" vertical="center" wrapText="1"/>
    </xf>
    <xf numFmtId="9" fontId="28" fillId="9" borderId="13" xfId="0" applyNumberFormat="1" applyFont="1" applyFill="1" applyBorder="1" applyAlignment="1">
      <alignment horizontal="center" vertical="center" wrapText="1"/>
    </xf>
    <xf numFmtId="0" fontId="29" fillId="9" borderId="13"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27" fillId="0" borderId="13" xfId="0" applyFont="1" applyBorder="1" applyAlignment="1">
      <alignment horizontal="left" vertical="center" wrapText="1"/>
    </xf>
    <xf numFmtId="0" fontId="28" fillId="0" borderId="13" xfId="0" applyFont="1" applyBorder="1" applyAlignment="1">
      <alignment horizontal="center" vertical="center" wrapText="1"/>
    </xf>
    <xf numFmtId="9" fontId="28" fillId="0" borderId="13" xfId="0" applyNumberFormat="1" applyFont="1" applyBorder="1" applyAlignment="1">
      <alignment horizontal="center" vertical="center" wrapText="1"/>
    </xf>
    <xf numFmtId="0" fontId="23" fillId="9" borderId="25" xfId="0" applyFont="1" applyFill="1" applyBorder="1" applyAlignment="1">
      <alignment vertical="center"/>
    </xf>
    <xf numFmtId="0" fontId="25" fillId="4" borderId="13" xfId="0" applyFont="1" applyFill="1" applyBorder="1" applyAlignment="1">
      <alignment horizontal="center" vertical="center" wrapText="1"/>
    </xf>
    <xf numFmtId="0" fontId="26" fillId="0" borderId="25" xfId="2" applyFont="1" applyBorder="1" applyAlignment="1">
      <alignment vertical="center"/>
    </xf>
    <xf numFmtId="0" fontId="27" fillId="0" borderId="13" xfId="2" applyFont="1" applyBorder="1" applyAlignment="1">
      <alignment vertical="center"/>
    </xf>
    <xf numFmtId="0" fontId="30" fillId="0" borderId="13" xfId="2" applyFont="1" applyBorder="1" applyAlignment="1">
      <alignment vertical="center"/>
    </xf>
    <xf numFmtId="0" fontId="27" fillId="9" borderId="13" xfId="2" applyFont="1" applyFill="1" applyBorder="1" applyAlignment="1">
      <alignment horizontal="left" vertical="center"/>
    </xf>
    <xf numFmtId="0" fontId="27" fillId="0" borderId="13" xfId="2" applyFont="1" applyBorder="1" applyAlignment="1">
      <alignment horizontal="left" vertical="center"/>
    </xf>
    <xf numFmtId="0" fontId="26" fillId="0" borderId="25" xfId="0" applyFont="1" applyBorder="1" applyAlignment="1">
      <alignment vertical="center"/>
    </xf>
    <xf numFmtId="0" fontId="27" fillId="9" borderId="13" xfId="2" applyFont="1" applyFill="1" applyBorder="1" applyAlignment="1">
      <alignment vertical="center"/>
    </xf>
    <xf numFmtId="0" fontId="30" fillId="0" borderId="13" xfId="0" applyFont="1" applyBorder="1" applyAlignment="1">
      <alignment horizontal="left" vertical="center" wrapText="1"/>
    </xf>
    <xf numFmtId="0" fontId="27" fillId="0" borderId="6" xfId="0" applyFont="1" applyBorder="1" applyAlignment="1">
      <alignment horizontal="left" vertical="center" wrapText="1"/>
    </xf>
    <xf numFmtId="0" fontId="28" fillId="0" borderId="6" xfId="0" applyFont="1" applyBorder="1" applyAlignment="1">
      <alignment horizontal="center" vertical="center" wrapText="1"/>
    </xf>
    <xf numFmtId="9" fontId="28" fillId="0" borderId="6" xfId="0" applyNumberFormat="1" applyFont="1" applyBorder="1" applyAlignment="1">
      <alignment horizontal="center" vertical="center" wrapText="1"/>
    </xf>
    <xf numFmtId="0" fontId="28" fillId="9" borderId="6" xfId="0" applyFont="1" applyFill="1" applyBorder="1" applyAlignment="1">
      <alignment horizontal="center" vertical="center" wrapText="1"/>
    </xf>
    <xf numFmtId="9" fontId="28" fillId="9" borderId="6" xfId="0" applyNumberFormat="1" applyFont="1" applyFill="1" applyBorder="1" applyAlignment="1">
      <alignment horizontal="center" vertical="center" wrapText="1"/>
    </xf>
    <xf numFmtId="0" fontId="29" fillId="9" borderId="6" xfId="0" applyFont="1" applyFill="1" applyBorder="1" applyAlignment="1">
      <alignment horizontal="center" vertical="center" wrapText="1"/>
    </xf>
    <xf numFmtId="0" fontId="28" fillId="9" borderId="7" xfId="0" applyFont="1" applyFill="1" applyBorder="1" applyAlignment="1">
      <alignment horizontal="center" vertical="center" wrapText="1"/>
    </xf>
    <xf numFmtId="0" fontId="28" fillId="9" borderId="21" xfId="0" applyFont="1" applyFill="1" applyBorder="1" applyAlignment="1">
      <alignment horizontal="center" vertical="center" wrapText="1"/>
    </xf>
    <xf numFmtId="0" fontId="26" fillId="9" borderId="25" xfId="0" applyFont="1" applyFill="1" applyBorder="1" applyAlignment="1">
      <alignment vertical="center"/>
    </xf>
    <xf numFmtId="0" fontId="13" fillId="4" borderId="9" xfId="0" applyFont="1" applyFill="1" applyBorder="1" applyAlignment="1">
      <alignment horizontal="left" vertical="center" wrapText="1"/>
    </xf>
    <xf numFmtId="0" fontId="24" fillId="4" borderId="9" xfId="0" applyFont="1" applyFill="1" applyBorder="1" applyAlignment="1">
      <alignment horizontal="center" vertical="center" wrapText="1"/>
    </xf>
    <xf numFmtId="9" fontId="24" fillId="4" borderId="9" xfId="0" applyNumberFormat="1" applyFont="1" applyFill="1" applyBorder="1" applyAlignment="1">
      <alignment horizontal="center" vertical="center" wrapText="1"/>
    </xf>
    <xf numFmtId="0" fontId="25"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24" xfId="0" applyFont="1" applyFill="1" applyBorder="1" applyAlignment="1">
      <alignment horizontal="center" vertical="center" wrapText="1"/>
    </xf>
    <xf numFmtId="0" fontId="30" fillId="9" borderId="13" xfId="0" applyFont="1" applyFill="1" applyBorder="1" applyAlignment="1">
      <alignment horizontal="left" vertical="center" wrapText="1"/>
    </xf>
    <xf numFmtId="0" fontId="31" fillId="9" borderId="13" xfId="0" applyFont="1" applyFill="1" applyBorder="1" applyAlignment="1">
      <alignment horizontal="left" vertical="center" wrapText="1"/>
    </xf>
    <xf numFmtId="0" fontId="32" fillId="9" borderId="25" xfId="0" applyFont="1" applyFill="1" applyBorder="1" applyAlignment="1">
      <alignment vertical="center"/>
    </xf>
    <xf numFmtId="0" fontId="27" fillId="0" borderId="13" xfId="0" applyFont="1" applyBorder="1" applyAlignment="1">
      <alignment vertical="center"/>
    </xf>
    <xf numFmtId="0" fontId="33" fillId="0" borderId="13" xfId="0" applyFont="1" applyBorder="1" applyAlignment="1">
      <alignment vertical="center"/>
    </xf>
    <xf numFmtId="0" fontId="26" fillId="9" borderId="25" xfId="2" applyFont="1" applyFill="1" applyBorder="1" applyAlignment="1">
      <alignment vertical="center"/>
    </xf>
    <xf numFmtId="0" fontId="27" fillId="9" borderId="6" xfId="0" applyFont="1" applyFill="1" applyBorder="1" applyAlignment="1">
      <alignment horizontal="left" vertical="center" wrapText="1"/>
    </xf>
    <xf numFmtId="0" fontId="32" fillId="0" borderId="0" xfId="2" applyFont="1"/>
    <xf numFmtId="0" fontId="32" fillId="0" borderId="0" xfId="2" applyFont="1" applyAlignment="1">
      <alignment vertical="top"/>
    </xf>
    <xf numFmtId="0" fontId="12" fillId="0" borderId="0" xfId="2" applyFont="1" applyAlignment="1">
      <alignment vertical="center"/>
    </xf>
    <xf numFmtId="0" fontId="12" fillId="0" borderId="0" xfId="2" applyFont="1" applyAlignment="1">
      <alignment horizontal="center" vertical="center"/>
    </xf>
    <xf numFmtId="0" fontId="12" fillId="0" borderId="0" xfId="2" applyFont="1" applyAlignment="1">
      <alignment vertical="top"/>
    </xf>
    <xf numFmtId="49" fontId="34" fillId="0" borderId="0" xfId="2" applyNumberFormat="1" applyFont="1" applyAlignment="1">
      <alignment horizontal="center" vertical="center"/>
    </xf>
    <xf numFmtId="0" fontId="12" fillId="0" borderId="0" xfId="2" applyFont="1" applyAlignment="1">
      <alignment horizontal="center" vertical="center" wrapText="1"/>
    </xf>
    <xf numFmtId="0" fontId="12" fillId="0" borderId="0" xfId="2" applyFont="1"/>
    <xf numFmtId="0" fontId="36" fillId="0" borderId="0" xfId="2" applyFont="1" applyAlignment="1">
      <alignment horizontal="center" vertical="center" wrapText="1"/>
    </xf>
    <xf numFmtId="0" fontId="36" fillId="7" borderId="13" xfId="2" applyFont="1" applyFill="1" applyBorder="1" applyAlignment="1">
      <alignment horizontal="center" vertical="center" wrapText="1"/>
    </xf>
    <xf numFmtId="49" fontId="14" fillId="7" borderId="13" xfId="2" applyNumberFormat="1" applyFont="1" applyFill="1" applyBorder="1" applyAlignment="1">
      <alignment horizontal="center" vertical="center" wrapText="1"/>
    </xf>
    <xf numFmtId="0" fontId="36" fillId="12" borderId="18" xfId="2" applyFont="1" applyFill="1" applyBorder="1" applyAlignment="1">
      <alignment horizontal="center" vertical="center" wrapText="1"/>
    </xf>
    <xf numFmtId="0" fontId="36" fillId="13" borderId="13" xfId="2" applyFont="1" applyFill="1" applyBorder="1" applyAlignment="1">
      <alignment horizontal="center" vertical="center" wrapText="1"/>
    </xf>
    <xf numFmtId="0" fontId="18" fillId="7" borderId="13" xfId="2" applyFont="1" applyFill="1" applyBorder="1" applyAlignment="1">
      <alignment horizontal="center" vertical="center" textRotation="90" wrapText="1"/>
    </xf>
    <xf numFmtId="0" fontId="37" fillId="14" borderId="13" xfId="2" applyFont="1" applyFill="1" applyBorder="1" applyAlignment="1">
      <alignment horizontal="center" vertical="center" textRotation="90" wrapText="1"/>
    </xf>
    <xf numFmtId="0" fontId="19" fillId="15" borderId="13" xfId="2" applyFont="1" applyFill="1" applyBorder="1" applyAlignment="1">
      <alignment horizontal="center" vertical="center" textRotation="90" wrapText="1"/>
    </xf>
    <xf numFmtId="0" fontId="36" fillId="16" borderId="13" xfId="2" applyFont="1" applyFill="1" applyBorder="1" applyAlignment="1">
      <alignment horizontal="center" vertical="center" wrapText="1"/>
    </xf>
    <xf numFmtId="0" fontId="23" fillId="0" borderId="13" xfId="2" applyFont="1" applyBorder="1" applyAlignment="1">
      <alignment horizontal="center" vertical="center" wrapText="1"/>
    </xf>
    <xf numFmtId="0" fontId="32" fillId="0" borderId="13" xfId="2" applyFont="1" applyBorder="1" applyAlignment="1">
      <alignment horizontal="center" vertical="center" wrapText="1"/>
    </xf>
    <xf numFmtId="0" fontId="26" fillId="0" borderId="13" xfId="0" applyFont="1" applyBorder="1" applyAlignment="1">
      <alignment horizontal="center" vertical="center" wrapText="1"/>
    </xf>
    <xf numFmtId="0" fontId="26" fillId="11" borderId="13" xfId="0" applyFont="1" applyFill="1" applyBorder="1" applyAlignment="1">
      <alignment horizontal="center" vertical="center" wrapText="1"/>
    </xf>
    <xf numFmtId="0" fontId="38" fillId="11" borderId="13" xfId="0" applyFont="1" applyFill="1" applyBorder="1" applyAlignment="1">
      <alignment horizontal="left" vertical="center" wrapText="1" indent="1"/>
    </xf>
    <xf numFmtId="49" fontId="39" fillId="11" borderId="13" xfId="0" applyNumberFormat="1" applyFont="1" applyFill="1" applyBorder="1" applyAlignment="1">
      <alignment horizontal="center" vertical="center" wrapText="1"/>
    </xf>
    <xf numFmtId="0" fontId="38" fillId="0" borderId="18" xfId="0" applyFont="1" applyBorder="1" applyAlignment="1">
      <alignment horizontal="center" vertical="center" wrapText="1"/>
    </xf>
    <xf numFmtId="0" fontId="40" fillId="0" borderId="13" xfId="2" applyFont="1" applyBorder="1" applyAlignment="1">
      <alignment horizontal="center" vertical="center" wrapText="1"/>
    </xf>
    <xf numFmtId="0" fontId="41" fillId="0" borderId="13" xfId="2" applyFont="1" applyBorder="1" applyAlignment="1">
      <alignment horizontal="center" vertical="center" wrapText="1"/>
    </xf>
    <xf numFmtId="0" fontId="32" fillId="0" borderId="13" xfId="2" applyFont="1" applyBorder="1" applyAlignment="1">
      <alignment vertical="center"/>
    </xf>
    <xf numFmtId="0" fontId="40" fillId="0" borderId="9" xfId="2" applyFont="1" applyBorder="1" applyAlignment="1">
      <alignment horizontal="center" vertical="center" wrapText="1"/>
    </xf>
    <xf numFmtId="0" fontId="41" fillId="0" borderId="9" xfId="2" applyFont="1" applyBorder="1" applyAlignment="1">
      <alignment horizontal="center" vertical="center" wrapText="1"/>
    </xf>
    <xf numFmtId="0" fontId="32" fillId="0" borderId="9" xfId="2" applyFont="1" applyBorder="1" applyAlignment="1">
      <alignment vertical="center"/>
    </xf>
    <xf numFmtId="9" fontId="12" fillId="0" borderId="0" xfId="1" applyFont="1" applyAlignment="1">
      <alignment horizontal="center" vertical="center"/>
    </xf>
    <xf numFmtId="9" fontId="3" fillId="0" borderId="0" xfId="0" applyNumberFormat="1" applyFont="1" applyAlignment="1">
      <alignment horizontal="center" vertical="center"/>
    </xf>
    <xf numFmtId="9" fontId="3" fillId="0" borderId="0" xfId="0" applyNumberFormat="1" applyFont="1" applyAlignment="1">
      <alignment vertical="center" textRotation="90" wrapText="1"/>
    </xf>
    <xf numFmtId="1" fontId="30" fillId="0" borderId="0" xfId="0" applyNumberFormat="1" applyFont="1" applyAlignment="1">
      <alignment horizontal="center" vertical="center" wrapText="1"/>
    </xf>
    <xf numFmtId="0" fontId="45" fillId="10" borderId="6" xfId="0" applyFont="1" applyFill="1" applyBorder="1" applyAlignment="1">
      <alignment horizontal="center" vertical="center" wrapText="1"/>
    </xf>
    <xf numFmtId="0" fontId="24" fillId="11" borderId="28" xfId="0" applyFont="1" applyFill="1" applyBorder="1" applyAlignment="1">
      <alignment horizontal="center" vertical="center" wrapText="1"/>
    </xf>
    <xf numFmtId="1" fontId="24" fillId="11" borderId="28" xfId="0" applyNumberFormat="1" applyFont="1" applyFill="1" applyBorder="1" applyAlignment="1">
      <alignment horizontal="center" vertical="center" wrapText="1"/>
    </xf>
    <xf numFmtId="9" fontId="46" fillId="11" borderId="28" xfId="0" applyNumberFormat="1" applyFont="1" applyFill="1" applyBorder="1" applyAlignment="1">
      <alignment horizontal="center" vertical="center" wrapText="1"/>
    </xf>
    <xf numFmtId="0" fontId="24" fillId="11" borderId="29" xfId="0" applyFont="1" applyFill="1" applyBorder="1" applyAlignment="1">
      <alignment horizontal="center" vertical="center" wrapText="1"/>
    </xf>
    <xf numFmtId="1" fontId="13" fillId="0" borderId="0" xfId="0" applyNumberFormat="1" applyFont="1" applyAlignment="1">
      <alignment horizontal="center" vertical="center" wrapText="1"/>
    </xf>
    <xf numFmtId="9" fontId="3" fillId="0" borderId="13" xfId="0" applyNumberFormat="1" applyFont="1" applyBorder="1" applyAlignment="1">
      <alignment horizontal="center" vertical="center"/>
    </xf>
    <xf numFmtId="165" fontId="1" fillId="0" borderId="0" xfId="0" applyNumberFormat="1" applyFont="1" applyAlignment="1">
      <alignment vertical="center"/>
    </xf>
    <xf numFmtId="9" fontId="46" fillId="4" borderId="9" xfId="0" applyNumberFormat="1" applyFont="1" applyFill="1" applyBorder="1" applyAlignment="1">
      <alignment horizontal="center" vertical="center" wrapText="1"/>
    </xf>
    <xf numFmtId="9" fontId="47" fillId="9" borderId="13" xfId="0" applyNumberFormat="1" applyFont="1" applyFill="1" applyBorder="1" applyAlignment="1">
      <alignment horizontal="center" vertical="center" wrapText="1"/>
    </xf>
    <xf numFmtId="1" fontId="28" fillId="9" borderId="13" xfId="0" applyNumberFormat="1" applyFont="1" applyFill="1" applyBorder="1" applyAlignment="1">
      <alignment horizontal="center" vertical="center" wrapText="1"/>
    </xf>
    <xf numFmtId="0" fontId="25" fillId="9" borderId="14" xfId="0" applyFont="1" applyFill="1" applyBorder="1" applyAlignment="1">
      <alignment horizontal="center" vertical="center" wrapText="1"/>
    </xf>
    <xf numFmtId="9" fontId="46" fillId="4" borderId="13" xfId="0" applyNumberFormat="1" applyFont="1" applyFill="1" applyBorder="1" applyAlignment="1">
      <alignment horizontal="center" vertical="center" wrapText="1"/>
    </xf>
    <xf numFmtId="9" fontId="47" fillId="9" borderId="6" xfId="0" applyNumberFormat="1" applyFont="1" applyFill="1" applyBorder="1" applyAlignment="1">
      <alignment horizontal="center" vertical="center" wrapText="1"/>
    </xf>
    <xf numFmtId="0" fontId="25" fillId="9" borderId="7" xfId="0" applyFont="1" applyFill="1" applyBorder="1" applyAlignment="1">
      <alignment horizontal="center" vertical="center" wrapText="1"/>
    </xf>
    <xf numFmtId="0" fontId="66" fillId="0" borderId="13" xfId="0" applyFont="1" applyBorder="1" applyAlignment="1">
      <alignment horizontal="left" vertical="center" wrapText="1"/>
    </xf>
    <xf numFmtId="0" fontId="14" fillId="10" borderId="6" xfId="0" applyFont="1" applyFill="1" applyBorder="1" applyAlignment="1">
      <alignment horizontal="center" vertical="center" wrapText="1"/>
    </xf>
    <xf numFmtId="0" fontId="13" fillId="0" borderId="0" xfId="0" applyFont="1" applyAlignment="1">
      <alignment horizontal="center" vertical="center" wrapText="1"/>
    </xf>
    <xf numFmtId="0" fontId="26" fillId="0" borderId="13" xfId="0" applyFont="1" applyFill="1" applyBorder="1" applyAlignment="1">
      <alignment horizontal="center" vertical="center" wrapText="1"/>
    </xf>
    <xf numFmtId="0" fontId="38" fillId="0" borderId="13" xfId="0" applyFont="1" applyFill="1" applyBorder="1" applyAlignment="1">
      <alignment horizontal="left" vertical="center" wrapText="1" indent="1"/>
    </xf>
    <xf numFmtId="49" fontId="39" fillId="0" borderId="13" xfId="0" applyNumberFormat="1" applyFont="1" applyFill="1" applyBorder="1" applyAlignment="1">
      <alignment horizontal="center" vertical="center" wrapText="1"/>
    </xf>
    <xf numFmtId="0" fontId="16" fillId="9" borderId="0" xfId="0" applyFont="1" applyFill="1" applyBorder="1" applyAlignment="1">
      <alignment vertical="center"/>
    </xf>
    <xf numFmtId="0" fontId="42" fillId="0" borderId="9" xfId="2" applyFont="1" applyBorder="1" applyAlignment="1">
      <alignment horizontal="center" vertical="center" wrapText="1"/>
    </xf>
    <xf numFmtId="0" fontId="26" fillId="4" borderId="13" xfId="0" applyFont="1" applyFill="1" applyBorder="1" applyAlignment="1">
      <alignment horizontal="center" vertical="center" wrapText="1"/>
    </xf>
    <xf numFmtId="0" fontId="38" fillId="4" borderId="13" xfId="0" applyFont="1" applyFill="1" applyBorder="1" applyAlignment="1">
      <alignment horizontal="left" vertical="center" wrapText="1" indent="1"/>
    </xf>
    <xf numFmtId="49" fontId="39" fillId="4" borderId="13" xfId="0" applyNumberFormat="1"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wrapText="1"/>
    </xf>
    <xf numFmtId="0" fontId="27" fillId="9" borderId="31" xfId="0" applyFont="1" applyFill="1" applyBorder="1" applyAlignment="1">
      <alignment horizontal="left" vertical="center" wrapText="1"/>
    </xf>
    <xf numFmtId="0" fontId="43" fillId="0" borderId="0" xfId="0" applyFont="1" applyAlignment="1">
      <alignment horizontal="center" vertical="center" wrapText="1"/>
    </xf>
    <xf numFmtId="0" fontId="16" fillId="9" borderId="0" xfId="0" applyFont="1" applyFill="1" applyBorder="1" applyAlignment="1">
      <alignment horizontal="center" vertical="center"/>
    </xf>
    <xf numFmtId="0" fontId="14" fillId="10" borderId="3"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3" fillId="11" borderId="27" xfId="0" applyFont="1" applyFill="1" applyBorder="1" applyAlignment="1">
      <alignment horizontal="center" vertical="center" wrapText="1"/>
    </xf>
    <xf numFmtId="0" fontId="13" fillId="11" borderId="28" xfId="0" applyFont="1" applyFill="1" applyBorder="1" applyAlignment="1">
      <alignment horizontal="center" vertical="center" wrapText="1"/>
    </xf>
    <xf numFmtId="0" fontId="14" fillId="10" borderId="2" xfId="0" applyFont="1" applyFill="1" applyBorder="1" applyAlignment="1">
      <alignment horizontal="center" vertical="center"/>
    </xf>
    <xf numFmtId="0" fontId="14" fillId="10" borderId="12" xfId="0" applyFont="1" applyFill="1" applyBorder="1" applyAlignment="1">
      <alignment horizontal="center" vertical="center"/>
    </xf>
    <xf numFmtId="0" fontId="14" fillId="10" borderId="5" xfId="0" applyFont="1" applyFill="1" applyBorder="1" applyAlignment="1">
      <alignment horizontal="center" vertical="center"/>
    </xf>
    <xf numFmtId="0" fontId="21" fillId="10" borderId="13"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44" fillId="10" borderId="14" xfId="0" applyFont="1" applyFill="1" applyBorder="1" applyAlignment="1">
      <alignment horizontal="center" vertical="center" wrapText="1"/>
    </xf>
    <xf numFmtId="0" fontId="44" fillId="10" borderId="7" xfId="0" applyFont="1" applyFill="1" applyBorder="1" applyAlignment="1">
      <alignment horizontal="center" vertical="center" wrapText="1"/>
    </xf>
    <xf numFmtId="9" fontId="3" fillId="0" borderId="13" xfId="0" applyNumberFormat="1" applyFont="1" applyBorder="1" applyAlignment="1">
      <alignment horizontal="center" vertical="center" textRotation="90" wrapText="1"/>
    </xf>
    <xf numFmtId="0" fontId="19" fillId="10" borderId="13" xfId="0" applyFont="1" applyFill="1" applyBorder="1" applyAlignment="1">
      <alignment horizontal="center" vertical="center" wrapText="1"/>
    </xf>
    <xf numFmtId="0" fontId="14" fillId="9" borderId="12" xfId="0" applyFont="1" applyFill="1" applyBorder="1" applyAlignment="1">
      <alignment horizontal="center" vertical="center"/>
    </xf>
    <xf numFmtId="0" fontId="14" fillId="9" borderId="30" xfId="0" applyFont="1" applyFill="1" applyBorder="1" applyAlignment="1">
      <alignment horizontal="center" vertical="center"/>
    </xf>
    <xf numFmtId="0" fontId="14" fillId="9" borderId="5" xfId="0" applyFont="1" applyFill="1" applyBorder="1" applyAlignment="1">
      <alignment horizontal="center" vertical="center"/>
    </xf>
    <xf numFmtId="0" fontId="14" fillId="10" borderId="6" xfId="0" applyFont="1" applyFill="1" applyBorder="1" applyAlignment="1">
      <alignment horizontal="center" vertical="center" wrapText="1"/>
    </xf>
    <xf numFmtId="0" fontId="18" fillId="10" borderId="3" xfId="0" applyFont="1" applyFill="1" applyBorder="1" applyAlignment="1">
      <alignment horizontal="center" vertical="center" wrapText="1"/>
    </xf>
    <xf numFmtId="0" fontId="18" fillId="10" borderId="13"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20" fillId="10" borderId="13" xfId="0" applyFont="1" applyFill="1" applyBorder="1" applyAlignment="1">
      <alignment horizontal="center" vertical="center" wrapText="1"/>
    </xf>
    <xf numFmtId="0" fontId="20" fillId="10" borderId="6" xfId="0" applyFont="1" applyFill="1" applyBorder="1" applyAlignment="1">
      <alignment horizontal="center" vertical="center" wrapText="1"/>
    </xf>
    <xf numFmtId="0" fontId="14" fillId="9" borderId="8" xfId="0" applyFont="1" applyFill="1" applyBorder="1" applyAlignment="1">
      <alignment horizontal="center" vertical="center"/>
    </xf>
    <xf numFmtId="0" fontId="35" fillId="0" borderId="26" xfId="2" applyFont="1" applyBorder="1" applyAlignment="1">
      <alignment horizontal="center" vertical="center" wrapText="1"/>
    </xf>
    <xf numFmtId="0" fontId="35" fillId="0" borderId="24" xfId="2" applyFont="1" applyBorder="1" applyAlignment="1">
      <alignment horizontal="center" vertical="center" wrapText="1"/>
    </xf>
    <xf numFmtId="0" fontId="13" fillId="0" borderId="0" xfId="0" applyFont="1" applyAlignment="1">
      <alignment horizontal="center" vertical="center" wrapText="1"/>
    </xf>
    <xf numFmtId="0" fontId="22" fillId="10" borderId="13" xfId="0" applyFont="1" applyFill="1" applyBorder="1" applyAlignment="1">
      <alignment horizontal="center" vertical="center" wrapText="1"/>
    </xf>
    <xf numFmtId="0" fontId="22" fillId="10" borderId="6" xfId="0" applyFont="1" applyFill="1" applyBorder="1" applyAlignment="1">
      <alignment horizontal="center" vertical="center" wrapText="1"/>
    </xf>
    <xf numFmtId="0" fontId="20" fillId="10" borderId="14" xfId="0" applyFont="1" applyFill="1" applyBorder="1" applyAlignment="1">
      <alignment horizontal="center" vertical="center" wrapText="1"/>
    </xf>
    <xf numFmtId="0" fontId="20" fillId="10" borderId="7" xfId="0" applyFont="1" applyFill="1" applyBorder="1" applyAlignment="1">
      <alignment horizontal="center" vertical="center" wrapText="1"/>
    </xf>
    <xf numFmtId="0" fontId="21" fillId="10" borderId="18" xfId="0" applyFont="1" applyFill="1" applyBorder="1" applyAlignment="1">
      <alignment horizontal="center" vertical="center" wrapText="1"/>
    </xf>
    <xf numFmtId="0" fontId="21" fillId="10" borderId="21"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11" borderId="9" xfId="0" applyFont="1" applyFill="1" applyBorder="1" applyAlignment="1">
      <alignment horizontal="center" vertical="center" wrapText="1"/>
    </xf>
    <xf numFmtId="0" fontId="22" fillId="10" borderId="19" xfId="0" applyFont="1" applyFill="1" applyBorder="1" applyAlignment="1">
      <alignment horizontal="center" vertical="center" wrapText="1"/>
    </xf>
    <xf numFmtId="0" fontId="22" fillId="10" borderId="22" xfId="0" applyFont="1" applyFill="1" applyBorder="1" applyAlignment="1">
      <alignment horizontal="center" vertical="center" wrapText="1"/>
    </xf>
    <xf numFmtId="0" fontId="4" fillId="0" borderId="0" xfId="0" applyFont="1" applyAlignment="1">
      <alignment horizontal="center" vertical="top" wrapText="1"/>
    </xf>
    <xf numFmtId="0" fontId="6" fillId="0" borderId="1"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wrapText="1"/>
    </xf>
  </cellXfs>
  <cellStyles count="4">
    <cellStyle name="Обычный" xfId="0" builtinId="0"/>
    <cellStyle name="Обычный 2" xfId="2"/>
    <cellStyle name="Обычный 3" xfId="3"/>
    <cellStyle name="Процентный" xfId="1" builtinId="5"/>
  </cellStyles>
  <dxfs count="0"/>
  <tableStyles count="0" defaultTableStyle="TableStyleMedium2" defaultPivotStyle="PivotStyleLight16"/>
  <colors>
    <mruColors>
      <color rgb="FFFFA3A3"/>
      <color rgb="FFFF2121"/>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61"/>
  <sheetViews>
    <sheetView showZeros="0" tabSelected="1" view="pageBreakPreview" topLeftCell="B1" zoomScale="85" zoomScaleNormal="55" zoomScaleSheetLayoutView="85" workbookViewId="0">
      <pane ySplit="6" topLeftCell="A7" activePane="bottomLeft" state="frozen"/>
      <selection pane="bottomLeft" activeCell="G11" sqref="A1:J60"/>
    </sheetView>
  </sheetViews>
  <sheetFormatPr defaultColWidth="9.140625" defaultRowHeight="15" x14ac:dyDescent="0.25"/>
  <cols>
    <col min="1" max="1" width="6.28515625" style="36" hidden="1" customWidth="1"/>
    <col min="2" max="2" width="6.140625" style="36" customWidth="1"/>
    <col min="3" max="3" width="65.85546875" style="36" customWidth="1"/>
    <col min="4" max="4" width="14.85546875" style="36" customWidth="1"/>
    <col min="5" max="6" width="11.28515625" style="36" customWidth="1"/>
    <col min="7" max="7" width="21.28515625" style="36" customWidth="1"/>
    <col min="8" max="8" width="17.28515625" style="36" customWidth="1"/>
    <col min="9" max="9" width="11.5703125" style="36" customWidth="1"/>
    <col min="10" max="11" width="20.28515625" style="6" customWidth="1"/>
    <col min="12" max="12" width="10.28515625" style="138" customWidth="1"/>
    <col min="13" max="13" width="9.140625" style="36" customWidth="1"/>
    <col min="14" max="16384" width="9.140625" style="36"/>
  </cols>
  <sheetData>
    <row r="1" spans="1:90" ht="78" customHeight="1" x14ac:dyDescent="0.25">
      <c r="A1" s="37"/>
      <c r="B1" s="170" t="s">
        <v>989</v>
      </c>
      <c r="C1" s="170"/>
      <c r="D1" s="170"/>
      <c r="E1" s="170"/>
      <c r="F1" s="170"/>
      <c r="G1" s="170"/>
      <c r="H1" s="170"/>
      <c r="I1" s="170"/>
      <c r="J1" s="170"/>
      <c r="K1" s="38"/>
      <c r="L1" s="139"/>
    </row>
    <row r="2" spans="1:90" s="32" customFormat="1" ht="28.5" customHeight="1" thickBot="1" x14ac:dyDescent="0.3">
      <c r="A2" s="39"/>
      <c r="B2" s="40"/>
      <c r="C2" s="41"/>
      <c r="D2" s="40"/>
      <c r="E2" s="40"/>
      <c r="F2" s="162"/>
      <c r="G2" s="162"/>
      <c r="H2" s="171" t="s">
        <v>1095</v>
      </c>
      <c r="I2" s="171"/>
      <c r="J2" s="171"/>
      <c r="K2" s="38"/>
      <c r="L2" s="185" t="s">
        <v>0</v>
      </c>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row>
    <row r="3" spans="1:90" s="8" customFormat="1" ht="25.5" customHeight="1" x14ac:dyDescent="0.25">
      <c r="A3" s="44"/>
      <c r="B3" s="178" t="s">
        <v>1</v>
      </c>
      <c r="C3" s="172" t="s">
        <v>2</v>
      </c>
      <c r="D3" s="191" t="s">
        <v>3</v>
      </c>
      <c r="E3" s="172" t="s">
        <v>4</v>
      </c>
      <c r="F3" s="172"/>
      <c r="G3" s="172"/>
      <c r="H3" s="172"/>
      <c r="I3" s="172"/>
      <c r="J3" s="173"/>
      <c r="K3" s="38"/>
      <c r="L3" s="185"/>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row>
    <row r="4" spans="1:90" s="8" customFormat="1" ht="25.5" customHeight="1" x14ac:dyDescent="0.25">
      <c r="A4" s="47"/>
      <c r="B4" s="179"/>
      <c r="C4" s="174"/>
      <c r="D4" s="192"/>
      <c r="E4" s="186" t="s">
        <v>5</v>
      </c>
      <c r="F4" s="186"/>
      <c r="G4" s="174" t="s">
        <v>6</v>
      </c>
      <c r="H4" s="174" t="s">
        <v>7</v>
      </c>
      <c r="I4" s="174"/>
      <c r="J4" s="175"/>
      <c r="K4" s="38"/>
      <c r="L4" s="185"/>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row>
    <row r="5" spans="1:90" s="8" customFormat="1" ht="18.75" customHeight="1" x14ac:dyDescent="0.25">
      <c r="A5" s="47"/>
      <c r="B5" s="179"/>
      <c r="C5" s="174"/>
      <c r="D5" s="192"/>
      <c r="E5" s="186"/>
      <c r="F5" s="186"/>
      <c r="G5" s="174"/>
      <c r="H5" s="194" t="s">
        <v>8</v>
      </c>
      <c r="I5" s="181" t="s">
        <v>9</v>
      </c>
      <c r="J5" s="183" t="s">
        <v>10</v>
      </c>
      <c r="K5" s="38"/>
      <c r="L5" s="185"/>
      <c r="M5" s="140">
        <f>+M6-E7</f>
        <v>76</v>
      </c>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row>
    <row r="6" spans="1:90" s="8" customFormat="1" ht="30" customHeight="1" thickBot="1" x14ac:dyDescent="0.3">
      <c r="A6" s="51"/>
      <c r="B6" s="180"/>
      <c r="C6" s="190"/>
      <c r="D6" s="193"/>
      <c r="E6" s="157" t="s">
        <v>11</v>
      </c>
      <c r="F6" s="141" t="s">
        <v>12</v>
      </c>
      <c r="G6" s="190"/>
      <c r="H6" s="195"/>
      <c r="I6" s="182"/>
      <c r="J6" s="184"/>
      <c r="L6" s="185"/>
      <c r="M6" s="36">
        <v>155</v>
      </c>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row>
    <row r="7" spans="1:90" s="33" customFormat="1" ht="30" customHeight="1" thickBot="1" x14ac:dyDescent="0.3">
      <c r="A7" s="53"/>
      <c r="B7" s="176" t="s">
        <v>13</v>
      </c>
      <c r="C7" s="177"/>
      <c r="D7" s="142">
        <f>+D8+D15+D21+D31+D38+D44</f>
        <v>388</v>
      </c>
      <c r="E7" s="143">
        <f>+E8+E15+E21+E31+E38+E44</f>
        <v>79</v>
      </c>
      <c r="F7" s="144">
        <f>+E7/D7</f>
        <v>0.20360824742268041</v>
      </c>
      <c r="G7" s="142">
        <f>+G8+G15+G21+G31+G38+G44</f>
        <v>309</v>
      </c>
      <c r="H7" s="142">
        <f>+H8+H15+H21+H31+H38+H44</f>
        <v>37</v>
      </c>
      <c r="I7" s="142">
        <f>+I8+I15+I21+I31+I38+I44</f>
        <v>272</v>
      </c>
      <c r="J7" s="145">
        <f>+J8+J15+J21+J31+J38+J44</f>
        <v>0</v>
      </c>
      <c r="K7" s="146"/>
      <c r="L7" s="147">
        <f>1-((D7-E7-H7)/D7)</f>
        <v>0.2989690721649485</v>
      </c>
      <c r="M7" s="148"/>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row>
    <row r="8" spans="1:90" s="34" customFormat="1" ht="43.5" customHeight="1" x14ac:dyDescent="0.25">
      <c r="A8" s="59"/>
      <c r="B8" s="196">
        <v>1</v>
      </c>
      <c r="C8" s="94" t="s">
        <v>14</v>
      </c>
      <c r="D8" s="95">
        <f>SUM(D9:D14)</f>
        <v>44</v>
      </c>
      <c r="E8" s="95">
        <f>SUM(E9:E14)</f>
        <v>4</v>
      </c>
      <c r="F8" s="149">
        <f>+E8/D8</f>
        <v>9.0909090909090912E-2</v>
      </c>
      <c r="G8" s="95">
        <f>SUM(G9:G14)</f>
        <v>40</v>
      </c>
      <c r="H8" s="95">
        <f>SUM(H9:H14)</f>
        <v>6</v>
      </c>
      <c r="I8" s="95">
        <f>SUM(I9:I14)</f>
        <v>34</v>
      </c>
      <c r="J8" s="98">
        <f>SUM(J9:J14)</f>
        <v>0</v>
      </c>
      <c r="K8" s="38"/>
      <c r="L8" s="147">
        <f t="shared" ref="L8:L54" si="0">1-((D8-E8-H8)/D8)</f>
        <v>0.22727272727272729</v>
      </c>
      <c r="M8" s="148"/>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row>
    <row r="9" spans="1:90" s="34" customFormat="1" ht="21" customHeight="1" x14ac:dyDescent="0.25">
      <c r="A9" s="65"/>
      <c r="B9" s="187"/>
      <c r="C9" s="72" t="s">
        <v>16</v>
      </c>
      <c r="D9" s="67">
        <f>+SUMIFS('2. Июнь'!H:H,'2. Июнь'!F:F,C9)</f>
        <v>14</v>
      </c>
      <c r="E9" s="67">
        <f>+SUMIFS('2. Июнь'!J:J,'2. Июнь'!F:F,C9)</f>
        <v>2</v>
      </c>
      <c r="F9" s="150">
        <f t="shared" ref="F9:F15" si="1">+E9/D9</f>
        <v>0.14285714285714285</v>
      </c>
      <c r="G9" s="151">
        <f t="shared" ref="G9:G14" si="2">+H9+I9</f>
        <v>12</v>
      </c>
      <c r="H9" s="67">
        <f>+SUMIFS('2. Июнь'!L:L,'2. Июнь'!F:F,C9)</f>
        <v>4</v>
      </c>
      <c r="I9" s="67">
        <f>+SUMIFS('2. Июнь'!K:K,'2. Июнь'!F:F,C9)</f>
        <v>8</v>
      </c>
      <c r="J9" s="152">
        <f>+SUMIFS('2. Июнь'!I:I,'2. Июнь'!F:F,C9)</f>
        <v>0</v>
      </c>
      <c r="K9" s="38"/>
      <c r="L9" s="147">
        <f t="shared" si="0"/>
        <v>0.4285714285714286</v>
      </c>
      <c r="M9" s="148"/>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row>
    <row r="10" spans="1:90" s="34" customFormat="1" ht="21" customHeight="1" x14ac:dyDescent="0.25">
      <c r="A10" s="65"/>
      <c r="B10" s="187"/>
      <c r="C10" s="72" t="s">
        <v>17</v>
      </c>
      <c r="D10" s="67">
        <f>+SUMIFS('2. Июнь'!H:H,'2. Июнь'!F:F,C10)</f>
        <v>12</v>
      </c>
      <c r="E10" s="67">
        <f>+SUMIFS('2. Июнь'!J:J,'2. Июнь'!F:F,C10)</f>
        <v>2</v>
      </c>
      <c r="F10" s="150">
        <f t="shared" si="1"/>
        <v>0.16666666666666666</v>
      </c>
      <c r="G10" s="151">
        <f t="shared" si="2"/>
        <v>10</v>
      </c>
      <c r="H10" s="67">
        <f>+SUMIFS('2. Июнь'!L:L,'2. Июнь'!F:F,C10)</f>
        <v>2</v>
      </c>
      <c r="I10" s="67">
        <f>+SUMIFS('2. Июнь'!K:K,'2. Июнь'!F:F,C10)</f>
        <v>8</v>
      </c>
      <c r="J10" s="152">
        <f>+SUMIFS('2. Июнь'!I:I,'2. Июнь'!F:F,C10)</f>
        <v>0</v>
      </c>
      <c r="K10" s="38"/>
      <c r="L10" s="147">
        <f t="shared" si="0"/>
        <v>0.33333333333333337</v>
      </c>
      <c r="M10" s="148"/>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row>
    <row r="11" spans="1:90" s="34" customFormat="1" ht="21" customHeight="1" x14ac:dyDescent="0.25">
      <c r="A11" s="65"/>
      <c r="B11" s="187"/>
      <c r="C11" s="72" t="s">
        <v>985</v>
      </c>
      <c r="D11" s="67">
        <f>+SUMIFS('2. Июнь'!H:H,'2. Июнь'!F:F,C11)</f>
        <v>2</v>
      </c>
      <c r="E11" s="67">
        <f>+SUMIFS('2. Июнь'!J:J,'2. Июнь'!F:F,C11)</f>
        <v>0</v>
      </c>
      <c r="F11" s="150">
        <f>+E11/D11</f>
        <v>0</v>
      </c>
      <c r="G11" s="151">
        <f t="shared" ref="G11" si="3">+H11+I11</f>
        <v>2</v>
      </c>
      <c r="H11" s="67">
        <f>+SUMIFS('2. Июнь'!L:L,'2. Июнь'!F:F,C11)</f>
        <v>0</v>
      </c>
      <c r="I11" s="67">
        <f>+SUMIFS('2. Июнь'!K:K,'2. Июнь'!F:F,C11)</f>
        <v>2</v>
      </c>
      <c r="J11" s="152">
        <f>+SUMIFS('2. Июнь'!I:I,'2. Июнь'!F:F,C11)</f>
        <v>0</v>
      </c>
      <c r="K11" s="158"/>
      <c r="L11" s="147"/>
      <c r="M11" s="148"/>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row>
    <row r="12" spans="1:90" s="35" customFormat="1" ht="21" customHeight="1" x14ac:dyDescent="0.25">
      <c r="A12" s="65" t="s">
        <v>18</v>
      </c>
      <c r="B12" s="187"/>
      <c r="C12" s="72" t="s">
        <v>19</v>
      </c>
      <c r="D12" s="67">
        <f>+SUMIFS('2. Июнь'!H:H,'2. Июнь'!F:F,C12)</f>
        <v>4</v>
      </c>
      <c r="E12" s="67">
        <f>+SUMIFS('2. Июнь'!J:J,'2. Июнь'!F:F,C12)</f>
        <v>0</v>
      </c>
      <c r="F12" s="150">
        <f t="shared" si="1"/>
        <v>0</v>
      </c>
      <c r="G12" s="151">
        <f t="shared" si="2"/>
        <v>4</v>
      </c>
      <c r="H12" s="67">
        <f>+SUMIFS('2. Июнь'!L:L,'2. Июнь'!F:F,C12)</f>
        <v>0</v>
      </c>
      <c r="I12" s="67">
        <f>+SUMIFS('2. Июнь'!K:K,'2. Июнь'!F:F,C12)</f>
        <v>4</v>
      </c>
      <c r="J12" s="152">
        <f>+SUMIFS('2. Июнь'!I:I,'2. Июнь'!F:F,C12)</f>
        <v>0</v>
      </c>
      <c r="K12" s="38"/>
      <c r="L12" s="147">
        <f t="shared" si="0"/>
        <v>0</v>
      </c>
      <c r="M12" s="148"/>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row>
    <row r="13" spans="1:90" s="35" customFormat="1" ht="21" customHeight="1" x14ac:dyDescent="0.25">
      <c r="A13" s="65"/>
      <c r="B13" s="187"/>
      <c r="C13" s="72" t="s">
        <v>20</v>
      </c>
      <c r="D13" s="67">
        <f>+SUMIFS('2. Июнь'!H:H,'2. Июнь'!F:F,C13)</f>
        <v>3</v>
      </c>
      <c r="E13" s="67">
        <f>+SUMIFS('2. Июнь'!J:J,'2. Июнь'!F:F,C13)</f>
        <v>0</v>
      </c>
      <c r="F13" s="150">
        <f t="shared" ref="F13" si="4">+E13/D13</f>
        <v>0</v>
      </c>
      <c r="G13" s="151">
        <f t="shared" ref="G13" si="5">+H13+I13</f>
        <v>3</v>
      </c>
      <c r="H13" s="67">
        <f>+SUMIFS('2. Июнь'!L:L,'2. Июнь'!F:F,C13)</f>
        <v>0</v>
      </c>
      <c r="I13" s="67">
        <f>+SUMIFS('2. Июнь'!K:K,'2. Июнь'!F:F,C13)</f>
        <v>3</v>
      </c>
      <c r="J13" s="152">
        <f>+SUMIFS('2. Июнь'!I:I,'2. Июнь'!F:F,C13)</f>
        <v>0</v>
      </c>
      <c r="K13" s="38"/>
      <c r="L13" s="147"/>
      <c r="M13" s="148"/>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row>
    <row r="14" spans="1:90" s="35" customFormat="1" ht="21" customHeight="1" x14ac:dyDescent="0.25">
      <c r="A14" s="65"/>
      <c r="B14" s="187"/>
      <c r="C14" s="72" t="s">
        <v>21</v>
      </c>
      <c r="D14" s="67">
        <f>+SUMIFS('2. Июнь'!H:H,'2. Июнь'!F:F,C14)</f>
        <v>9</v>
      </c>
      <c r="E14" s="67">
        <f>+SUMIFS('2. Июнь'!J:J,'2. Июнь'!F:F,C14)</f>
        <v>0</v>
      </c>
      <c r="F14" s="150">
        <f t="shared" si="1"/>
        <v>0</v>
      </c>
      <c r="G14" s="151">
        <f t="shared" si="2"/>
        <v>9</v>
      </c>
      <c r="H14" s="67">
        <f>+SUMIFS('2. Июнь'!L:L,'2. Июнь'!F:F,C14)</f>
        <v>0</v>
      </c>
      <c r="I14" s="67">
        <f>+SUMIFS('2. Июнь'!K:K,'2. Июнь'!F:F,C14)</f>
        <v>9</v>
      </c>
      <c r="J14" s="152">
        <f>+SUMIFS('2. Июнь'!I:I,'2. Июнь'!F:F,C14)</f>
        <v>0</v>
      </c>
      <c r="K14" s="38"/>
      <c r="L14" s="147">
        <f t="shared" si="0"/>
        <v>0</v>
      </c>
      <c r="M14" s="148"/>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row>
    <row r="15" spans="1:90" s="34" customFormat="1" ht="30.75" customHeight="1" x14ac:dyDescent="0.25">
      <c r="A15" s="75"/>
      <c r="B15" s="187">
        <v>2</v>
      </c>
      <c r="C15" s="60" t="s">
        <v>22</v>
      </c>
      <c r="D15" s="61">
        <f>SUM(D16:D20)</f>
        <v>26</v>
      </c>
      <c r="E15" s="61">
        <f>SUM(E16:E20)</f>
        <v>5</v>
      </c>
      <c r="F15" s="153">
        <f t="shared" si="1"/>
        <v>0.19230769230769232</v>
      </c>
      <c r="G15" s="61">
        <f>SUM(G16:G20)</f>
        <v>21</v>
      </c>
      <c r="H15" s="61">
        <f>SUM(H16:H20)</f>
        <v>0</v>
      </c>
      <c r="I15" s="61">
        <f>SUM(I16:I20)</f>
        <v>21</v>
      </c>
      <c r="J15" s="63">
        <f>SUM(J16:J20)</f>
        <v>0</v>
      </c>
      <c r="K15" s="38"/>
      <c r="L15" s="147">
        <f t="shared" si="0"/>
        <v>0.19230769230769229</v>
      </c>
      <c r="M15" s="148"/>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row>
    <row r="16" spans="1:90" s="34" customFormat="1" ht="21" customHeight="1" x14ac:dyDescent="0.25">
      <c r="A16" s="77" t="s">
        <v>23</v>
      </c>
      <c r="B16" s="187"/>
      <c r="C16" s="78" t="s">
        <v>24</v>
      </c>
      <c r="D16" s="67">
        <f>+SUMIFS('2. Июнь'!H:H,'2. Июнь'!F:F,C16)</f>
        <v>1</v>
      </c>
      <c r="E16" s="67">
        <f>+SUMIFS('2. Июнь'!J:J,'2. Июнь'!F:F,C16)</f>
        <v>0</v>
      </c>
      <c r="F16" s="150">
        <f t="shared" ref="F16:F21" si="6">+E16/D16</f>
        <v>0</v>
      </c>
      <c r="G16" s="67">
        <f>+H16+I16</f>
        <v>1</v>
      </c>
      <c r="H16" s="67">
        <f>+SUMIFS('2. Июнь'!L:L,'2. Июнь'!F:F,C16)</f>
        <v>0</v>
      </c>
      <c r="I16" s="67">
        <f>+SUMIFS('2. Июнь'!K:K,'2. Июнь'!F:F,C16)</f>
        <v>1</v>
      </c>
      <c r="J16" s="152">
        <f>+SUMIFS('2. Июнь'!I:I,'2. Июнь'!F:F,C16)</f>
        <v>0</v>
      </c>
      <c r="K16" s="38"/>
      <c r="L16" s="147">
        <f t="shared" si="0"/>
        <v>0</v>
      </c>
      <c r="M16" s="148"/>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row>
    <row r="17" spans="1:90" s="34" customFormat="1" ht="21" customHeight="1" x14ac:dyDescent="0.25">
      <c r="A17" s="77"/>
      <c r="B17" s="187"/>
      <c r="C17" s="78" t="s">
        <v>25</v>
      </c>
      <c r="D17" s="67">
        <f>+SUMIFS('2. Июнь'!H:H,'2. Июнь'!F:F,C17)</f>
        <v>6</v>
      </c>
      <c r="E17" s="67">
        <f>+SUMIFS('2. Июнь'!J:J,'2. Июнь'!F:F,C17)</f>
        <v>0</v>
      </c>
      <c r="F17" s="150">
        <f t="shared" ref="F17" si="7">+E17/D17</f>
        <v>0</v>
      </c>
      <c r="G17" s="67">
        <f t="shared" ref="G17" si="8">+H17+I17</f>
        <v>6</v>
      </c>
      <c r="H17" s="67">
        <f>+SUMIFS('2. Июнь'!L:L,'2. Июнь'!F:F,C17)</f>
        <v>0</v>
      </c>
      <c r="I17" s="67">
        <f>+SUMIFS('2. Июнь'!K:K,'2. Июнь'!F:F,C17)</f>
        <v>6</v>
      </c>
      <c r="J17" s="152">
        <f>+SUMIFS('2. Июнь'!I:I,'2. Июнь'!F:F,C17)</f>
        <v>0</v>
      </c>
      <c r="K17" s="38"/>
      <c r="L17" s="147"/>
      <c r="M17" s="148"/>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row>
    <row r="18" spans="1:90" s="34" customFormat="1" ht="21" customHeight="1" x14ac:dyDescent="0.25">
      <c r="A18" s="77"/>
      <c r="B18" s="187"/>
      <c r="C18" s="78" t="s">
        <v>26</v>
      </c>
      <c r="D18" s="67">
        <f>+SUMIFS('2. Июнь'!H:H,'2. Июнь'!F:F,C18)</f>
        <v>13</v>
      </c>
      <c r="E18" s="67">
        <f>+SUMIFS('2. Июнь'!J:J,'2. Июнь'!F:F,C18)</f>
        <v>4</v>
      </c>
      <c r="F18" s="150">
        <f t="shared" ref="F18" si="9">+E18/D18</f>
        <v>0.30769230769230771</v>
      </c>
      <c r="G18" s="67">
        <f t="shared" ref="G18" si="10">+H18+I18</f>
        <v>9</v>
      </c>
      <c r="H18" s="67">
        <f>+SUMIFS('2. Июнь'!L:L,'2. Июнь'!F:F,C18)</f>
        <v>0</v>
      </c>
      <c r="I18" s="67">
        <f>+SUMIFS('2. Июнь'!K:K,'2. Июнь'!F:F,C18)</f>
        <v>9</v>
      </c>
      <c r="J18" s="152">
        <f>+SUMIFS('2. Июнь'!I:I,'2. Июнь'!F:F,C18)</f>
        <v>0</v>
      </c>
      <c r="K18" s="38"/>
      <c r="L18" s="147"/>
      <c r="M18" s="148"/>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row>
    <row r="19" spans="1:90" s="34" customFormat="1" ht="21" customHeight="1" x14ac:dyDescent="0.25">
      <c r="A19" s="77"/>
      <c r="B19" s="187"/>
      <c r="C19" s="78" t="s">
        <v>28</v>
      </c>
      <c r="D19" s="67">
        <f>+SUMIFS('2. Июнь'!H:H,'2. Июнь'!F:F,C19)</f>
        <v>3</v>
      </c>
      <c r="E19" s="67">
        <f>+SUMIFS('2. Июнь'!J:J,'2. Июнь'!F:F,C19)</f>
        <v>1</v>
      </c>
      <c r="F19" s="150">
        <f t="shared" ref="F19" si="11">+E19/D19</f>
        <v>0.33333333333333331</v>
      </c>
      <c r="G19" s="67">
        <f t="shared" ref="G19" si="12">+H19+I19</f>
        <v>2</v>
      </c>
      <c r="H19" s="67">
        <f>+SUMIFS('2. Июнь'!L:L,'2. Июнь'!F:F,C19)</f>
        <v>0</v>
      </c>
      <c r="I19" s="67">
        <f>+SUMIFS('2. Июнь'!K:K,'2. Июнь'!F:F,C19)</f>
        <v>2</v>
      </c>
      <c r="J19" s="152">
        <f>+SUMIFS('2. Июнь'!I:I,'2. Июнь'!F:F,C19)</f>
        <v>0</v>
      </c>
      <c r="K19" s="38"/>
      <c r="L19" s="147"/>
      <c r="M19" s="148"/>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row>
    <row r="20" spans="1:90" s="34" customFormat="1" ht="21" customHeight="1" x14ac:dyDescent="0.25">
      <c r="A20" s="77"/>
      <c r="B20" s="187"/>
      <c r="C20" s="78" t="s">
        <v>986</v>
      </c>
      <c r="D20" s="67">
        <f>+SUMIFS('2. Июнь'!H:H,'2. Июнь'!F:F,C20)</f>
        <v>3</v>
      </c>
      <c r="E20" s="67">
        <f>+SUMIFS('2. Июнь'!J:J,'2. Июнь'!F:F,C20)</f>
        <v>0</v>
      </c>
      <c r="F20" s="150">
        <f t="shared" si="6"/>
        <v>0</v>
      </c>
      <c r="G20" s="67">
        <f t="shared" ref="G20" si="13">+H20+I20</f>
        <v>3</v>
      </c>
      <c r="H20" s="67">
        <f>+SUMIFS('2. Июнь'!L:L,'2. Июнь'!F:F,C20)</f>
        <v>0</v>
      </c>
      <c r="I20" s="67">
        <f>+SUMIFS('2. Июнь'!K:K,'2. Июнь'!F:F,C20)</f>
        <v>3</v>
      </c>
      <c r="J20" s="152">
        <f>+SUMIFS('2. Июнь'!I:I,'2. Июнь'!F:F,C20)</f>
        <v>0</v>
      </c>
      <c r="K20" s="38"/>
      <c r="L20" s="147">
        <f t="shared" si="0"/>
        <v>0</v>
      </c>
      <c r="M20" s="148"/>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row>
    <row r="21" spans="1:90" s="34" customFormat="1" ht="30.75" customHeight="1" x14ac:dyDescent="0.25">
      <c r="A21" s="75"/>
      <c r="B21" s="187">
        <f>+B15+1</f>
        <v>3</v>
      </c>
      <c r="C21" s="60" t="s">
        <v>30</v>
      </c>
      <c r="D21" s="61">
        <f>SUM(D22:D30)</f>
        <v>70</v>
      </c>
      <c r="E21" s="61">
        <f>SUM(E22:E30)</f>
        <v>8</v>
      </c>
      <c r="F21" s="153">
        <f t="shared" si="6"/>
        <v>0.11428571428571428</v>
      </c>
      <c r="G21" s="61">
        <f>SUM(G22:G30)</f>
        <v>62</v>
      </c>
      <c r="H21" s="61">
        <f>SUM(H22:H30)</f>
        <v>1</v>
      </c>
      <c r="I21" s="61">
        <f>SUM(I22:I30)</f>
        <v>61</v>
      </c>
      <c r="J21" s="63">
        <f>SUM(J22:J30)</f>
        <v>0</v>
      </c>
      <c r="K21" s="38"/>
      <c r="L21" s="147">
        <f t="shared" si="0"/>
        <v>0.12857142857142856</v>
      </c>
      <c r="M21" s="148"/>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row>
    <row r="22" spans="1:90" s="34" customFormat="1" ht="21" customHeight="1" x14ac:dyDescent="0.25">
      <c r="A22" s="82" t="s">
        <v>31</v>
      </c>
      <c r="B22" s="187"/>
      <c r="C22" s="72" t="s">
        <v>32</v>
      </c>
      <c r="D22" s="67">
        <f>+SUMIFS('2. Июнь'!H:H,'2. Июнь'!F:F,C22)</f>
        <v>1</v>
      </c>
      <c r="E22" s="67">
        <f>+SUMIFS('2. Июнь'!J:J,'2. Июнь'!F:F,C22)</f>
        <v>1</v>
      </c>
      <c r="F22" s="150">
        <f t="shared" ref="F22:F26" si="14">+E22/D22</f>
        <v>1</v>
      </c>
      <c r="G22" s="67">
        <f t="shared" ref="G22:G26" si="15">+H22+I22</f>
        <v>0</v>
      </c>
      <c r="H22" s="67">
        <f>+SUMIFS('2. Июнь'!L:L,'2. Июнь'!F:F,C22)</f>
        <v>0</v>
      </c>
      <c r="I22" s="67">
        <f>+SUMIFS('2. Июнь'!K:K,'2. Июнь'!F:F,C22)</f>
        <v>0</v>
      </c>
      <c r="J22" s="152">
        <f>+SUMIFS('2. Июнь'!I:I,'2. Июнь'!F:F,C22)</f>
        <v>0</v>
      </c>
      <c r="K22" s="38"/>
      <c r="L22" s="147">
        <f t="shared" si="0"/>
        <v>1</v>
      </c>
      <c r="M22" s="148"/>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row>
    <row r="23" spans="1:90" s="34" customFormat="1" ht="21" customHeight="1" x14ac:dyDescent="0.25">
      <c r="A23" s="82" t="s">
        <v>31</v>
      </c>
      <c r="B23" s="187"/>
      <c r="C23" s="78" t="s">
        <v>33</v>
      </c>
      <c r="D23" s="67">
        <f>+SUMIFS('2. Июнь'!H:H,'2. Июнь'!F:F,C23)</f>
        <v>8</v>
      </c>
      <c r="E23" s="67">
        <f>+SUMIFS('2. Июнь'!J:J,'2. Июнь'!F:F,C23)</f>
        <v>2</v>
      </c>
      <c r="F23" s="150">
        <f t="shared" si="14"/>
        <v>0.25</v>
      </c>
      <c r="G23" s="67">
        <f t="shared" si="15"/>
        <v>6</v>
      </c>
      <c r="H23" s="67">
        <f>+SUMIFS('2. Июнь'!L:L,'2. Июнь'!F:F,C23)</f>
        <v>0</v>
      </c>
      <c r="I23" s="67">
        <f>+SUMIFS('2. Июнь'!K:K,'2. Июнь'!F:F,C23)</f>
        <v>6</v>
      </c>
      <c r="J23" s="152">
        <f>+SUMIFS('2. Июнь'!I:I,'2. Июнь'!F:F,C23)</f>
        <v>0</v>
      </c>
      <c r="K23" s="38"/>
      <c r="L23" s="147">
        <f t="shared" si="0"/>
        <v>0.25</v>
      </c>
      <c r="M23" s="148"/>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row>
    <row r="24" spans="1:90" s="34" customFormat="1" ht="21" customHeight="1" x14ac:dyDescent="0.25">
      <c r="A24" s="82" t="s">
        <v>31</v>
      </c>
      <c r="B24" s="187"/>
      <c r="C24" s="72" t="s">
        <v>34</v>
      </c>
      <c r="D24" s="67">
        <f>+SUMIFS('2. Июнь'!H:H,'2. Июнь'!F:F,C24)</f>
        <v>27</v>
      </c>
      <c r="E24" s="67">
        <f>+SUMIFS('2. Июнь'!J:J,'2. Июнь'!F:F,C24)</f>
        <v>0</v>
      </c>
      <c r="F24" s="150">
        <f t="shared" si="14"/>
        <v>0</v>
      </c>
      <c r="G24" s="67">
        <f t="shared" si="15"/>
        <v>27</v>
      </c>
      <c r="H24" s="67">
        <f>+SUMIFS('2. Июнь'!L:L,'2. Июнь'!F:F,C24)</f>
        <v>1</v>
      </c>
      <c r="I24" s="67">
        <f>+SUMIFS('2. Июнь'!K:K,'2. Июнь'!F:F,C24)</f>
        <v>26</v>
      </c>
      <c r="J24" s="152">
        <f>+SUMIFS('2. Июнь'!I:I,'2. Июнь'!F:F,C24)</f>
        <v>0</v>
      </c>
      <c r="K24" s="38"/>
      <c r="L24" s="147">
        <f t="shared" si="0"/>
        <v>3.703703703703709E-2</v>
      </c>
      <c r="M24" s="148"/>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row>
    <row r="25" spans="1:90" s="34" customFormat="1" ht="21" customHeight="1" x14ac:dyDescent="0.25">
      <c r="A25" s="82"/>
      <c r="B25" s="187"/>
      <c r="C25" s="72" t="s">
        <v>984</v>
      </c>
      <c r="D25" s="67">
        <f>+SUMIFS('2. Июнь'!H:H,'2. Июнь'!F:F,C25)</f>
        <v>2</v>
      </c>
      <c r="E25" s="67">
        <f>+SUMIFS('2. Июнь'!J:J,'2. Июнь'!F:F,C25)</f>
        <v>0</v>
      </c>
      <c r="F25" s="150">
        <f t="shared" ref="F25" si="16">+E25/D25</f>
        <v>0</v>
      </c>
      <c r="G25" s="67">
        <f t="shared" ref="G25" si="17">+H25+I25</f>
        <v>2</v>
      </c>
      <c r="H25" s="67">
        <f>+SUMIFS('2. Июнь'!L:L,'2. Июнь'!F:F,C25)</f>
        <v>0</v>
      </c>
      <c r="I25" s="67">
        <f>+SUMIFS('2. Июнь'!K:K,'2. Июнь'!F:F,C25)</f>
        <v>2</v>
      </c>
      <c r="J25" s="152">
        <f>+SUMIFS('2. Июнь'!I:I,'2. Июнь'!F:F,C25)</f>
        <v>0</v>
      </c>
      <c r="K25" s="158"/>
      <c r="L25" s="147"/>
      <c r="M25" s="148"/>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row>
    <row r="26" spans="1:90" s="34" customFormat="1" ht="21" customHeight="1" x14ac:dyDescent="0.25">
      <c r="A26" s="82"/>
      <c r="B26" s="187"/>
      <c r="C26" s="72" t="s">
        <v>35</v>
      </c>
      <c r="D26" s="67">
        <f>+SUMIFS('2. Июнь'!H:H,'2. Июнь'!F:F,C26)</f>
        <v>19</v>
      </c>
      <c r="E26" s="67">
        <f>+SUMIFS('2. Июнь'!J:J,'2. Июнь'!F:F,C26)</f>
        <v>0</v>
      </c>
      <c r="F26" s="150">
        <f t="shared" si="14"/>
        <v>0</v>
      </c>
      <c r="G26" s="67">
        <f t="shared" si="15"/>
        <v>19</v>
      </c>
      <c r="H26" s="67">
        <f>+SUMIFS('2. Июнь'!L:L,'2. Июнь'!F:F,C26)</f>
        <v>0</v>
      </c>
      <c r="I26" s="67">
        <f>+SUMIFS('2. Июнь'!K:K,'2. Июнь'!F:F,C26)</f>
        <v>19</v>
      </c>
      <c r="J26" s="152">
        <f>+SUMIFS('2. Июнь'!I:I,'2. Июнь'!F:F,C26)</f>
        <v>0</v>
      </c>
      <c r="K26" s="38"/>
      <c r="L26" s="147">
        <f t="shared" si="0"/>
        <v>0</v>
      </c>
      <c r="M26" s="148"/>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row>
    <row r="27" spans="1:90" s="34" customFormat="1" ht="21" customHeight="1" x14ac:dyDescent="0.25">
      <c r="A27" s="82"/>
      <c r="B27" s="187"/>
      <c r="C27" s="72" t="s">
        <v>36</v>
      </c>
      <c r="D27" s="67">
        <f>+SUMIFS('2. Июнь'!H:H,'2. Июнь'!F:F,C27)</f>
        <v>1</v>
      </c>
      <c r="E27" s="67">
        <f>+SUMIFS('2. Июнь'!J:J,'2. Июнь'!F:F,C27)</f>
        <v>0</v>
      </c>
      <c r="F27" s="150">
        <f t="shared" ref="F27:F28" si="18">+E27/D27</f>
        <v>0</v>
      </c>
      <c r="G27" s="67">
        <f t="shared" ref="G27:G28" si="19">+H27+I27</f>
        <v>1</v>
      </c>
      <c r="H27" s="67">
        <f>+SUMIFS('2. Июнь'!L:L,'2. Июнь'!F:F,C27)</f>
        <v>0</v>
      </c>
      <c r="I27" s="67">
        <f>+SUMIFS('2. Июнь'!K:K,'2. Июнь'!F:F,C27)</f>
        <v>1</v>
      </c>
      <c r="J27" s="152">
        <f>+SUMIFS('2. Июнь'!I:I,'2. Июнь'!F:F,C27)</f>
        <v>0</v>
      </c>
      <c r="K27" s="38"/>
      <c r="L27" s="147"/>
      <c r="M27" s="148"/>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row>
    <row r="28" spans="1:90" s="34" customFormat="1" ht="21" customHeight="1" x14ac:dyDescent="0.25">
      <c r="A28" s="82"/>
      <c r="B28" s="187"/>
      <c r="C28" s="72" t="s">
        <v>37</v>
      </c>
      <c r="D28" s="67">
        <f>+SUMIFS('2. Июнь'!H:H,'2. Июнь'!F:F,C28)</f>
        <v>6</v>
      </c>
      <c r="E28" s="67">
        <f>+SUMIFS('2. Июнь'!J:J,'2. Июнь'!F:F,C28)</f>
        <v>2</v>
      </c>
      <c r="F28" s="150">
        <f t="shared" si="18"/>
        <v>0.33333333333333331</v>
      </c>
      <c r="G28" s="67">
        <f t="shared" si="19"/>
        <v>4</v>
      </c>
      <c r="H28" s="67">
        <f>+SUMIFS('2. Июнь'!L:L,'2. Июнь'!F:F,C28)</f>
        <v>0</v>
      </c>
      <c r="I28" s="67">
        <f>+SUMIFS('2. Июнь'!K:K,'2. Июнь'!F:F,C28)</f>
        <v>4</v>
      </c>
      <c r="J28" s="152">
        <f>+SUMIFS('2. Июнь'!I:I,'2. Июнь'!F:F,C28)</f>
        <v>0</v>
      </c>
      <c r="K28" s="38"/>
      <c r="L28" s="147"/>
      <c r="M28" s="148"/>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row>
    <row r="29" spans="1:90" s="34" customFormat="1" ht="21" customHeight="1" x14ac:dyDescent="0.25">
      <c r="A29" s="82"/>
      <c r="B29" s="187"/>
      <c r="C29" s="72" t="s">
        <v>39</v>
      </c>
      <c r="D29" s="67">
        <f>+SUMIFS('2. Июнь'!H:H,'2. Июнь'!F:F,C29)</f>
        <v>1</v>
      </c>
      <c r="E29" s="67">
        <f>+SUMIFS('2. Июнь'!J:J,'2. Июнь'!F:F,C29)</f>
        <v>0</v>
      </c>
      <c r="F29" s="150">
        <f t="shared" ref="F29" si="20">+E29/D29</f>
        <v>0</v>
      </c>
      <c r="G29" s="67">
        <f t="shared" ref="G29" si="21">+H29+I29</f>
        <v>1</v>
      </c>
      <c r="H29" s="67">
        <f>+SUMIFS('2. Июнь'!L:L,'2. Июнь'!F:F,C29)</f>
        <v>0</v>
      </c>
      <c r="I29" s="67">
        <f>+SUMIFS('2. Июнь'!K:K,'2. Июнь'!F:F,C29)</f>
        <v>1</v>
      </c>
      <c r="J29" s="152">
        <f>+SUMIFS('2. Июнь'!I:I,'2. Июнь'!F:F,C29)</f>
        <v>0</v>
      </c>
      <c r="K29" s="158"/>
      <c r="L29" s="147"/>
      <c r="M29" s="148"/>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row>
    <row r="30" spans="1:90" s="34" customFormat="1" ht="21" customHeight="1" x14ac:dyDescent="0.25">
      <c r="A30" s="82"/>
      <c r="B30" s="187"/>
      <c r="C30" s="72" t="s">
        <v>987</v>
      </c>
      <c r="D30" s="67">
        <f>+SUMIFS('2. Июнь'!H:H,'2. Июнь'!F:F,C30)</f>
        <v>5</v>
      </c>
      <c r="E30" s="67">
        <f>+SUMIFS('2. Июнь'!J:J,'2. Июнь'!F:F,C30)</f>
        <v>3</v>
      </c>
      <c r="F30" s="150">
        <f t="shared" ref="F30:F31" si="22">+E30/D30</f>
        <v>0.6</v>
      </c>
      <c r="G30" s="67">
        <f t="shared" ref="G30" si="23">+H30+I30</f>
        <v>2</v>
      </c>
      <c r="H30" s="67">
        <f>+SUMIFS('2. Июнь'!L:L,'2. Июнь'!F:F,C30)</f>
        <v>0</v>
      </c>
      <c r="I30" s="67">
        <f>+SUMIFS('2. Июнь'!K:K,'2. Июнь'!F:F,C30)</f>
        <v>2</v>
      </c>
      <c r="J30" s="152">
        <f>+SUMIFS('2. Июнь'!I:I,'2. Июнь'!F:F,C30)</f>
        <v>0</v>
      </c>
      <c r="K30" s="38"/>
      <c r="L30" s="147">
        <f t="shared" si="0"/>
        <v>0.6</v>
      </c>
      <c r="M30" s="148"/>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row>
    <row r="31" spans="1:90" s="34" customFormat="1" ht="45.75" customHeight="1" x14ac:dyDescent="0.25">
      <c r="A31" s="93"/>
      <c r="B31" s="187">
        <v>4</v>
      </c>
      <c r="C31" s="60" t="s">
        <v>40</v>
      </c>
      <c r="D31" s="61">
        <f>SUM(D32:D37)</f>
        <v>87</v>
      </c>
      <c r="E31" s="61">
        <f>SUM(E32:E37)</f>
        <v>8</v>
      </c>
      <c r="F31" s="153">
        <f t="shared" si="22"/>
        <v>9.1954022988505746E-2</v>
      </c>
      <c r="G31" s="61">
        <f>SUM(G32:G37)</f>
        <v>79</v>
      </c>
      <c r="H31" s="61">
        <f>SUM(H32:H37)</f>
        <v>8</v>
      </c>
      <c r="I31" s="61">
        <f>SUM(I32:I37)</f>
        <v>71</v>
      </c>
      <c r="J31" s="63">
        <f>SUM(J32:J37)</f>
        <v>0</v>
      </c>
      <c r="K31" s="38"/>
      <c r="L31" s="147">
        <f t="shared" si="0"/>
        <v>0.18390804597701149</v>
      </c>
      <c r="M31" s="148"/>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row>
    <row r="32" spans="1:90" s="34" customFormat="1" ht="21" customHeight="1" x14ac:dyDescent="0.25">
      <c r="A32" s="93"/>
      <c r="B32" s="187"/>
      <c r="C32" s="72" t="s">
        <v>167</v>
      </c>
      <c r="D32" s="67">
        <f>+SUMIFS('2. Июнь'!H:H,'2. Июнь'!F:F,C32)</f>
        <v>1</v>
      </c>
      <c r="E32" s="67">
        <f>+SUMIFS('2. Июнь'!J:J,'2. Июнь'!F:F,C32)</f>
        <v>0</v>
      </c>
      <c r="F32" s="150">
        <f t="shared" ref="F32:F38" si="24">+E32/D32</f>
        <v>0</v>
      </c>
      <c r="G32" s="67">
        <f t="shared" ref="G32:G37" si="25">+H32+I32</f>
        <v>1</v>
      </c>
      <c r="H32" s="67">
        <f>+SUMIFS('2. Июнь'!L:L,'2. Июнь'!F:F,C32)</f>
        <v>0</v>
      </c>
      <c r="I32" s="67">
        <f>+SUMIFS('2. Июнь'!K:K,'2. Июнь'!F:F,C32)</f>
        <v>1</v>
      </c>
      <c r="J32" s="152">
        <f>+SUMIFS('2. Июнь'!I:I,'2. Июнь'!F:F,C32)</f>
        <v>0</v>
      </c>
      <c r="K32" s="38"/>
      <c r="L32" s="147">
        <f t="shared" si="0"/>
        <v>0</v>
      </c>
      <c r="M32" s="148"/>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row>
    <row r="33" spans="1:90" s="34" customFormat="1" ht="21" customHeight="1" x14ac:dyDescent="0.25">
      <c r="A33" s="93"/>
      <c r="B33" s="187"/>
      <c r="C33" s="72" t="s">
        <v>41</v>
      </c>
      <c r="D33" s="67">
        <f>+SUMIFS('2. Июнь'!H:H,'2. Июнь'!F:F,C33)</f>
        <v>18</v>
      </c>
      <c r="E33" s="67">
        <f>+SUMIFS('2. Июнь'!J:J,'2. Июнь'!F:F,C33)</f>
        <v>3</v>
      </c>
      <c r="F33" s="150">
        <f t="shared" ref="F33" si="26">+E33/D33</f>
        <v>0.16666666666666666</v>
      </c>
      <c r="G33" s="67">
        <f t="shared" ref="G33" si="27">+H33+I33</f>
        <v>15</v>
      </c>
      <c r="H33" s="67">
        <f>+SUMIFS('2. Июнь'!L:L,'2. Июнь'!F:F,C33)</f>
        <v>0</v>
      </c>
      <c r="I33" s="67">
        <f>+SUMIFS('2. Июнь'!K:K,'2. Июнь'!F:F,C33)</f>
        <v>15</v>
      </c>
      <c r="J33" s="152">
        <f>+SUMIFS('2. Июнь'!I:I,'2. Июнь'!F:F,C33)</f>
        <v>0</v>
      </c>
      <c r="K33" s="158"/>
      <c r="L33" s="147"/>
      <c r="M33" s="148"/>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row>
    <row r="34" spans="1:90" s="34" customFormat="1" ht="21" customHeight="1" x14ac:dyDescent="0.25">
      <c r="A34" s="93"/>
      <c r="B34" s="187"/>
      <c r="C34" s="156" t="s">
        <v>42</v>
      </c>
      <c r="D34" s="67">
        <f>+SUMIFS('2. Июнь'!H:H,'2. Июнь'!F:F,C34)</f>
        <v>25</v>
      </c>
      <c r="E34" s="67">
        <f>+SUMIFS('2. Июнь'!J:J,'2. Июнь'!F:F,C34)</f>
        <v>4</v>
      </c>
      <c r="F34" s="150">
        <f t="shared" si="24"/>
        <v>0.16</v>
      </c>
      <c r="G34" s="67">
        <f t="shared" si="25"/>
        <v>21</v>
      </c>
      <c r="H34" s="67">
        <f>+SUMIFS('2. Июнь'!L:L,'2. Июнь'!F:F,C34)</f>
        <v>6</v>
      </c>
      <c r="I34" s="67">
        <f>+SUMIFS('2. Июнь'!K:K,'2. Июнь'!F:F,C34)</f>
        <v>15</v>
      </c>
      <c r="J34" s="152">
        <f>+SUMIFS('2. Июнь'!I:I,'2. Июнь'!F:F,C34)</f>
        <v>0</v>
      </c>
      <c r="K34" s="38"/>
      <c r="L34" s="147">
        <f t="shared" si="0"/>
        <v>0.4</v>
      </c>
      <c r="M34" s="148"/>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row>
    <row r="35" spans="1:90" s="34" customFormat="1" ht="21" customHeight="1" x14ac:dyDescent="0.25">
      <c r="A35" s="93"/>
      <c r="B35" s="187"/>
      <c r="C35" s="72" t="s">
        <v>43</v>
      </c>
      <c r="D35" s="67">
        <f>+SUMIFS('2. Июнь'!H:H,'2. Июнь'!F:F,C35)</f>
        <v>33</v>
      </c>
      <c r="E35" s="67">
        <f>+SUMIFS('2. Июнь'!J:J,'2. Июнь'!F:F,C35)</f>
        <v>0</v>
      </c>
      <c r="F35" s="150">
        <f t="shared" ref="F35" si="28">+E35/D35</f>
        <v>0</v>
      </c>
      <c r="G35" s="67">
        <f t="shared" ref="G35" si="29">+H35+I35</f>
        <v>33</v>
      </c>
      <c r="H35" s="67">
        <f>+SUMIFS('2. Июнь'!L:L,'2. Июнь'!F:F,C35)</f>
        <v>0</v>
      </c>
      <c r="I35" s="67">
        <f>+SUMIFS('2. Июнь'!K:K,'2. Июнь'!F:F,C35)</f>
        <v>33</v>
      </c>
      <c r="J35" s="152">
        <f>+SUMIFS('2. Июнь'!I:I,'2. Июнь'!F:F,C35)</f>
        <v>0</v>
      </c>
      <c r="K35" s="38"/>
      <c r="L35" s="147"/>
      <c r="M35" s="148"/>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row>
    <row r="36" spans="1:90" s="34" customFormat="1" ht="21" customHeight="1" x14ac:dyDescent="0.25">
      <c r="A36" s="93"/>
      <c r="B36" s="187"/>
      <c r="C36" s="72" t="s">
        <v>44</v>
      </c>
      <c r="D36" s="67">
        <f>+SUMIFS('2. Июнь'!H:H,'2. Июнь'!F:F,C36)</f>
        <v>6</v>
      </c>
      <c r="E36" s="67">
        <f>+SUMIFS('2. Июнь'!J:J,'2. Июнь'!F:F,C36)</f>
        <v>0</v>
      </c>
      <c r="F36" s="150">
        <f t="shared" ref="F36" si="30">+E36/D36</f>
        <v>0</v>
      </c>
      <c r="G36" s="67">
        <f t="shared" ref="G36" si="31">+H36+I36</f>
        <v>6</v>
      </c>
      <c r="H36" s="67">
        <f>+SUMIFS('2. Июнь'!L:L,'2. Июнь'!F:F,C36)</f>
        <v>1</v>
      </c>
      <c r="I36" s="67">
        <f>+SUMIFS('2. Июнь'!K:K,'2. Июнь'!F:F,C36)</f>
        <v>5</v>
      </c>
      <c r="J36" s="152">
        <f>+SUMIFS('2. Июнь'!I:I,'2. Июнь'!F:F,C36)</f>
        <v>0</v>
      </c>
      <c r="K36" s="38"/>
      <c r="L36" s="147"/>
      <c r="M36" s="148"/>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row>
    <row r="37" spans="1:90" s="34" customFormat="1" ht="21" customHeight="1" x14ac:dyDescent="0.25">
      <c r="A37" s="93"/>
      <c r="B37" s="187"/>
      <c r="C37" s="72" t="s">
        <v>46</v>
      </c>
      <c r="D37" s="67">
        <f>+SUMIFS('2. Июнь'!H:H,'2. Июнь'!F:F,C37)</f>
        <v>4</v>
      </c>
      <c r="E37" s="67">
        <f>+SUMIFS('2. Июнь'!J:J,'2. Июнь'!F:F,C37)</f>
        <v>1</v>
      </c>
      <c r="F37" s="150">
        <f t="shared" si="24"/>
        <v>0.25</v>
      </c>
      <c r="G37" s="67">
        <f t="shared" si="25"/>
        <v>3</v>
      </c>
      <c r="H37" s="67">
        <f>+SUMIFS('2. Июнь'!L:L,'2. Июнь'!F:F,C37)</f>
        <v>1</v>
      </c>
      <c r="I37" s="67">
        <f>+SUMIFS('2. Июнь'!K:K,'2. Июнь'!F:F,C37)</f>
        <v>2</v>
      </c>
      <c r="J37" s="152">
        <f>+SUMIFS('2. Июнь'!I:I,'2. Июнь'!F:F,C37)</f>
        <v>0</v>
      </c>
      <c r="K37" s="38"/>
      <c r="L37" s="147">
        <f t="shared" si="0"/>
        <v>0.5</v>
      </c>
      <c r="M37" s="148"/>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row>
    <row r="38" spans="1:90" s="34" customFormat="1" ht="30.75" customHeight="1" x14ac:dyDescent="0.25">
      <c r="A38" s="75"/>
      <c r="B38" s="187">
        <v>5</v>
      </c>
      <c r="C38" s="60" t="s">
        <v>47</v>
      </c>
      <c r="D38" s="61">
        <f>SUM(D39:D43)</f>
        <v>111</v>
      </c>
      <c r="E38" s="61">
        <f>SUM(E39:E43)</f>
        <v>40</v>
      </c>
      <c r="F38" s="153">
        <f t="shared" si="24"/>
        <v>0.36036036036036034</v>
      </c>
      <c r="G38" s="61">
        <f>SUM(G39:G43)</f>
        <v>71</v>
      </c>
      <c r="H38" s="61">
        <f>SUM(H39:H43)</f>
        <v>22</v>
      </c>
      <c r="I38" s="61">
        <f>SUM(I39:I43)</f>
        <v>49</v>
      </c>
      <c r="J38" s="63">
        <f>SUM(J39:J43)</f>
        <v>0</v>
      </c>
      <c r="K38" s="38"/>
      <c r="L38" s="147">
        <f t="shared" si="0"/>
        <v>0.55855855855855863</v>
      </c>
      <c r="M38" s="148"/>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row>
    <row r="39" spans="1:90" s="34" customFormat="1" ht="21" customHeight="1" x14ac:dyDescent="0.25">
      <c r="A39" s="102"/>
      <c r="B39" s="187"/>
      <c r="C39" s="103" t="s">
        <v>48</v>
      </c>
      <c r="D39" s="67">
        <f>+SUMIFS('2. Июнь'!H:H,'2. Июнь'!F:F,C39)</f>
        <v>23</v>
      </c>
      <c r="E39" s="67">
        <f>+SUMIFS('2. Июнь'!J:J,'2. Июнь'!F:F,C39)</f>
        <v>2</v>
      </c>
      <c r="F39" s="150">
        <f t="shared" ref="F39" si="32">+E39/D39</f>
        <v>8.6956521739130432E-2</v>
      </c>
      <c r="G39" s="67">
        <f t="shared" ref="G39" si="33">+H39+I39</f>
        <v>21</v>
      </c>
      <c r="H39" s="67">
        <f>+SUMIFS('2. Июнь'!L:L,'2. Июнь'!F:F,C39)</f>
        <v>0</v>
      </c>
      <c r="I39" s="67">
        <f>+SUMIFS('2. Июнь'!K:K,'2. Июнь'!F:F,C39)</f>
        <v>21</v>
      </c>
      <c r="J39" s="152">
        <f>+SUMIFS('2. Июнь'!I:I,'2. Июнь'!F:F,C39)</f>
        <v>0</v>
      </c>
      <c r="K39" s="38"/>
      <c r="L39" s="147">
        <f t="shared" si="0"/>
        <v>8.6956521739130488E-2</v>
      </c>
      <c r="M39" s="148"/>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row>
    <row r="40" spans="1:90" s="34" customFormat="1" ht="21" customHeight="1" x14ac:dyDescent="0.25">
      <c r="A40" s="102"/>
      <c r="B40" s="187"/>
      <c r="C40" s="103" t="s">
        <v>49</v>
      </c>
      <c r="D40" s="67">
        <f>+SUMIFS('2. Июнь'!H:H,'2. Июнь'!F:F,C40)</f>
        <v>65</v>
      </c>
      <c r="E40" s="67">
        <f>+SUMIFS('2. Июнь'!J:J,'2. Июнь'!F:F,C40)</f>
        <v>29</v>
      </c>
      <c r="F40" s="150">
        <f t="shared" ref="F40:F44" si="34">+E40/D40</f>
        <v>0.44615384615384618</v>
      </c>
      <c r="G40" s="67">
        <f t="shared" ref="G40:G43" si="35">+H40+I40</f>
        <v>36</v>
      </c>
      <c r="H40" s="67">
        <f>+SUMIFS('2. Июнь'!L:L,'2. Июнь'!F:F,C40)</f>
        <v>17</v>
      </c>
      <c r="I40" s="67">
        <f>+SUMIFS('2. Июнь'!K:K,'2. Июнь'!F:F,C40)</f>
        <v>19</v>
      </c>
      <c r="J40" s="152">
        <f>+SUMIFS('2. Июнь'!I:I,'2. Июнь'!F:F,C40)</f>
        <v>0</v>
      </c>
      <c r="K40" s="38"/>
      <c r="L40" s="147">
        <f t="shared" si="0"/>
        <v>0.70769230769230762</v>
      </c>
      <c r="M40" s="148"/>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row>
    <row r="41" spans="1:90" s="34" customFormat="1" ht="21" customHeight="1" x14ac:dyDescent="0.25">
      <c r="A41" s="102"/>
      <c r="B41" s="187"/>
      <c r="C41" s="103" t="s">
        <v>1005</v>
      </c>
      <c r="D41" s="67">
        <f>+SUMIFS('2. Июнь'!H:H,'2. Июнь'!F:F,C41)</f>
        <v>2</v>
      </c>
      <c r="E41" s="67">
        <f>+SUMIFS('2. Июнь'!J:J,'2. Июнь'!F:F,C41)</f>
        <v>0</v>
      </c>
      <c r="F41" s="150">
        <f t="shared" ref="F41:F42" si="36">+E41/D41</f>
        <v>0</v>
      </c>
      <c r="G41" s="67">
        <f t="shared" ref="G41:G42" si="37">+H41+I41</f>
        <v>2</v>
      </c>
      <c r="H41" s="67">
        <f>+SUMIFS('2. Июнь'!L:L,'2. Июнь'!F:F,C41)</f>
        <v>0</v>
      </c>
      <c r="I41" s="67">
        <f>+SUMIFS('2. Июнь'!K:K,'2. Июнь'!F:F,C41)</f>
        <v>2</v>
      </c>
      <c r="J41" s="152">
        <f>+SUMIFS('2. Июнь'!I:I,'2. Июнь'!F:F,C41)</f>
        <v>0</v>
      </c>
      <c r="K41" s="158"/>
      <c r="L41" s="147">
        <f t="shared" si="0"/>
        <v>0</v>
      </c>
      <c r="M41" s="148"/>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row>
    <row r="42" spans="1:90" s="34" customFormat="1" ht="21" customHeight="1" x14ac:dyDescent="0.25">
      <c r="A42" s="102"/>
      <c r="B42" s="187"/>
      <c r="C42" s="103" t="s">
        <v>172</v>
      </c>
      <c r="D42" s="67">
        <f>+SUMIFS('2. Июнь'!H:H,'2. Июнь'!F:F,C42)</f>
        <v>17</v>
      </c>
      <c r="E42" s="67">
        <f>+SUMIFS('2. Июнь'!J:J,'2. Июнь'!F:F,C42)</f>
        <v>9</v>
      </c>
      <c r="F42" s="150">
        <f t="shared" si="36"/>
        <v>0.52941176470588236</v>
      </c>
      <c r="G42" s="67">
        <f t="shared" si="37"/>
        <v>8</v>
      </c>
      <c r="H42" s="67">
        <f>+SUMIFS('2. Июнь'!L:L,'2. Июнь'!F:F,C42)</f>
        <v>5</v>
      </c>
      <c r="I42" s="67">
        <f>+SUMIFS('2. Июнь'!K:K,'2. Июнь'!F:F,C42)</f>
        <v>3</v>
      </c>
      <c r="J42" s="152">
        <f>+SUMIFS('2. Июнь'!I:I,'2. Июнь'!F:F,C42)</f>
        <v>0</v>
      </c>
      <c r="K42" s="158"/>
      <c r="L42" s="147">
        <f t="shared" si="0"/>
        <v>0.82352941176470584</v>
      </c>
      <c r="M42" s="148"/>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row>
    <row r="43" spans="1:90" s="34" customFormat="1" ht="21" customHeight="1" x14ac:dyDescent="0.25">
      <c r="A43" s="102"/>
      <c r="B43" s="187"/>
      <c r="C43" s="103" t="s">
        <v>50</v>
      </c>
      <c r="D43" s="67">
        <f>+SUMIFS('2. Июнь'!H:H,'2. Июнь'!F:F,C43)</f>
        <v>4</v>
      </c>
      <c r="E43" s="67">
        <f>+SUMIFS('2. Июнь'!J:J,'2. Июнь'!F:F,C43)</f>
        <v>0</v>
      </c>
      <c r="F43" s="150">
        <f t="shared" si="34"/>
        <v>0</v>
      </c>
      <c r="G43" s="67">
        <f t="shared" si="35"/>
        <v>4</v>
      </c>
      <c r="H43" s="67">
        <f>+SUMIFS('2. Июнь'!L:L,'2. Июнь'!F:F,C43)</f>
        <v>0</v>
      </c>
      <c r="I43" s="67">
        <f>+SUMIFS('2. Июнь'!K:K,'2. Июнь'!F:F,C43)</f>
        <v>4</v>
      </c>
      <c r="J43" s="152">
        <f>+SUMIFS('2. Июнь'!I:I,'2. Июнь'!F:F,C43)</f>
        <v>0</v>
      </c>
      <c r="K43" s="38"/>
      <c r="L43" s="147">
        <f t="shared" si="0"/>
        <v>0</v>
      </c>
      <c r="M43" s="148"/>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row>
    <row r="44" spans="1:90" s="35" customFormat="1" ht="48.75" customHeight="1" x14ac:dyDescent="0.25">
      <c r="A44" s="93"/>
      <c r="B44" s="187">
        <v>6</v>
      </c>
      <c r="C44" s="60" t="s">
        <v>51</v>
      </c>
      <c r="D44" s="61">
        <f>SUM(D45:D60)</f>
        <v>50</v>
      </c>
      <c r="E44" s="61">
        <f>SUM(E45:E60)</f>
        <v>14</v>
      </c>
      <c r="F44" s="153">
        <f t="shared" si="34"/>
        <v>0.28000000000000003</v>
      </c>
      <c r="G44" s="61">
        <f>SUM(G45:G60)</f>
        <v>36</v>
      </c>
      <c r="H44" s="61">
        <f>SUM(H45:H60)</f>
        <v>0</v>
      </c>
      <c r="I44" s="61">
        <f>SUM(I45:I60)</f>
        <v>36</v>
      </c>
      <c r="J44" s="63">
        <f>SUM(J45:J60)</f>
        <v>0</v>
      </c>
      <c r="K44" s="38"/>
      <c r="L44" s="147">
        <f t="shared" si="0"/>
        <v>0.28000000000000003</v>
      </c>
      <c r="M44" s="148"/>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row>
    <row r="45" spans="1:90" s="35" customFormat="1" ht="21" customHeight="1" x14ac:dyDescent="0.25">
      <c r="A45" s="105"/>
      <c r="B45" s="187"/>
      <c r="C45" s="72" t="s">
        <v>52</v>
      </c>
      <c r="D45" s="67">
        <f>+SUMIFS('2. Июнь'!H:H,'2. Июнь'!F:F,C45)</f>
        <v>1</v>
      </c>
      <c r="E45" s="67">
        <f>+SUMIFS('2. Июнь'!J:J,'2. Июнь'!F:F,C45)</f>
        <v>0</v>
      </c>
      <c r="F45" s="150">
        <f t="shared" ref="F45:F60" si="38">+E45/D45</f>
        <v>0</v>
      </c>
      <c r="G45" s="67">
        <f t="shared" ref="G45:G60" si="39">+H45+I45</f>
        <v>1</v>
      </c>
      <c r="H45" s="67">
        <f>+SUMIFS('2. Июнь'!L:L,'2. Июнь'!F:F,C45)</f>
        <v>0</v>
      </c>
      <c r="I45" s="67">
        <f>+SUMIFS('2. Июнь'!K:K,'2. Июнь'!F:F,C45)</f>
        <v>1</v>
      </c>
      <c r="J45" s="152">
        <f>+SUMIFS('2. Июнь'!I:I,'2. Июнь'!F:F,C45)</f>
        <v>0</v>
      </c>
      <c r="K45" s="38"/>
      <c r="L45" s="147"/>
      <c r="M45" s="148"/>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row>
    <row r="46" spans="1:90" s="35" customFormat="1" ht="21" customHeight="1" x14ac:dyDescent="0.25">
      <c r="A46" s="105"/>
      <c r="B46" s="187"/>
      <c r="C46" s="72" t="s">
        <v>53</v>
      </c>
      <c r="D46" s="67">
        <f>+SUMIFS('2. Июнь'!H:H,'2. Июнь'!F:F,C46)</f>
        <v>9</v>
      </c>
      <c r="E46" s="67">
        <f>+SUMIFS('2. Июнь'!J:J,'2. Июнь'!F:F,C46)</f>
        <v>8</v>
      </c>
      <c r="F46" s="150">
        <f t="shared" ref="F46" si="40">+E46/D46</f>
        <v>0.88888888888888884</v>
      </c>
      <c r="G46" s="67">
        <f t="shared" ref="G46" si="41">+H46+I46</f>
        <v>1</v>
      </c>
      <c r="H46" s="67">
        <f>+SUMIFS('2. Июнь'!L:L,'2. Июнь'!F:F,C46)</f>
        <v>0</v>
      </c>
      <c r="I46" s="67">
        <f>+SUMIFS('2. Июнь'!K:K,'2. Июнь'!F:F,C46)</f>
        <v>1</v>
      </c>
      <c r="J46" s="152">
        <f>+SUMIFS('2. Июнь'!I:I,'2. Июнь'!F:F,C46)</f>
        <v>0</v>
      </c>
      <c r="K46" s="167"/>
      <c r="L46" s="147"/>
      <c r="M46" s="148"/>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row>
    <row r="47" spans="1:90" s="35" customFormat="1" ht="21" customHeight="1" x14ac:dyDescent="0.25">
      <c r="A47" s="105"/>
      <c r="B47" s="187"/>
      <c r="C47" s="72" t="s">
        <v>54</v>
      </c>
      <c r="D47" s="67">
        <f>+SUMIFS('2. Июнь'!H:H,'2. Июнь'!F:F,C47)</f>
        <v>1</v>
      </c>
      <c r="E47" s="67">
        <f>+SUMIFS('2. Июнь'!J:J,'2. Июнь'!F:F,C47)</f>
        <v>1</v>
      </c>
      <c r="F47" s="150">
        <f t="shared" si="38"/>
        <v>1</v>
      </c>
      <c r="G47" s="67">
        <f t="shared" si="39"/>
        <v>0</v>
      </c>
      <c r="H47" s="67">
        <f>+SUMIFS('2. Июнь'!L:L,'2. Июнь'!F:F,C47)</f>
        <v>0</v>
      </c>
      <c r="I47" s="67">
        <f>+SUMIFS('2. Июнь'!K:K,'2. Июнь'!F:F,C47)</f>
        <v>0</v>
      </c>
      <c r="J47" s="152">
        <f>+SUMIFS('2. Июнь'!I:I,'2. Июнь'!F:F,C47)</f>
        <v>0</v>
      </c>
      <c r="K47" s="38"/>
      <c r="L47" s="147"/>
      <c r="M47" s="148"/>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row>
    <row r="48" spans="1:90" s="35" customFormat="1" ht="21" customHeight="1" x14ac:dyDescent="0.25">
      <c r="A48" s="105"/>
      <c r="B48" s="187"/>
      <c r="C48" s="72" t="s">
        <v>55</v>
      </c>
      <c r="D48" s="67">
        <f>+SUMIFS('2. Июнь'!H:H,'2. Июнь'!F:F,C48)</f>
        <v>2</v>
      </c>
      <c r="E48" s="67">
        <f>+SUMIFS('2. Июнь'!J:J,'2. Июнь'!F:F,C48)</f>
        <v>0</v>
      </c>
      <c r="F48" s="150">
        <f t="shared" si="38"/>
        <v>0</v>
      </c>
      <c r="G48" s="67">
        <f t="shared" si="39"/>
        <v>2</v>
      </c>
      <c r="H48" s="67">
        <f>+SUMIFS('2. Июнь'!L:L,'2. Июнь'!F:F,C48)</f>
        <v>0</v>
      </c>
      <c r="I48" s="67">
        <f>+SUMIFS('2. Июнь'!K:K,'2. Июнь'!F:F,C48)</f>
        <v>2</v>
      </c>
      <c r="J48" s="152">
        <f>+SUMIFS('2. Июнь'!I:I,'2. Июнь'!F:F,C48)</f>
        <v>0</v>
      </c>
      <c r="K48" s="38"/>
      <c r="L48" s="147">
        <f t="shared" si="0"/>
        <v>0</v>
      </c>
      <c r="M48" s="148"/>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row>
    <row r="49" spans="1:90" s="35" customFormat="1" ht="21" customHeight="1" x14ac:dyDescent="0.25">
      <c r="A49" s="105"/>
      <c r="B49" s="187"/>
      <c r="C49" s="72" t="s">
        <v>56</v>
      </c>
      <c r="D49" s="67">
        <f>+SUMIFS('2. Июнь'!H:H,'2. Июнь'!F:F,C49)</f>
        <v>1</v>
      </c>
      <c r="E49" s="67">
        <f>+SUMIFS('2. Июнь'!J:J,'2. Июнь'!F:F,C49)</f>
        <v>0</v>
      </c>
      <c r="F49" s="150">
        <f t="shared" si="38"/>
        <v>0</v>
      </c>
      <c r="G49" s="67">
        <f t="shared" si="39"/>
        <v>1</v>
      </c>
      <c r="H49" s="67">
        <f>+SUMIFS('2. Июнь'!L:L,'2. Июнь'!F:F,C49)</f>
        <v>0</v>
      </c>
      <c r="I49" s="67">
        <f>+SUMIFS('2. Июнь'!K:K,'2. Июнь'!F:F,C49)</f>
        <v>1</v>
      </c>
      <c r="J49" s="152">
        <f>+SUMIFS('2. Июнь'!I:I,'2. Июнь'!F:F,C49)</f>
        <v>0</v>
      </c>
      <c r="K49" s="38"/>
      <c r="L49" s="147">
        <f t="shared" si="0"/>
        <v>0</v>
      </c>
      <c r="M49" s="148"/>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row>
    <row r="50" spans="1:90" s="35" customFormat="1" ht="21" customHeight="1" x14ac:dyDescent="0.25">
      <c r="A50" s="105"/>
      <c r="B50" s="187"/>
      <c r="C50" s="72" t="s">
        <v>983</v>
      </c>
      <c r="D50" s="67">
        <f>+SUMIFS('2. Июнь'!H:H,'2. Июнь'!F:F,C50)</f>
        <v>2</v>
      </c>
      <c r="E50" s="67">
        <f>+SUMIFS('2. Июнь'!J:J,'2. Июнь'!F:F,C50)</f>
        <v>2</v>
      </c>
      <c r="F50" s="150">
        <f t="shared" ref="F50" si="42">+E50/D50</f>
        <v>1</v>
      </c>
      <c r="G50" s="67">
        <f t="shared" ref="G50" si="43">+H50+I50</f>
        <v>0</v>
      </c>
      <c r="H50" s="67">
        <f>+SUMIFS('2. Июнь'!L:L,'2. Июнь'!F:F,C50)</f>
        <v>0</v>
      </c>
      <c r="I50" s="67">
        <f>+SUMIFS('2. Июнь'!K:K,'2. Июнь'!F:F,C50)</f>
        <v>0</v>
      </c>
      <c r="J50" s="152">
        <f>+SUMIFS('2. Июнь'!I:I,'2. Июнь'!F:F,C50)</f>
        <v>0</v>
      </c>
      <c r="K50" s="158"/>
      <c r="L50" s="147"/>
      <c r="M50" s="148"/>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row>
    <row r="51" spans="1:90" s="35" customFormat="1" ht="21" customHeight="1" x14ac:dyDescent="0.25">
      <c r="A51" s="105"/>
      <c r="B51" s="187"/>
      <c r="C51" s="72" t="s">
        <v>57</v>
      </c>
      <c r="D51" s="67">
        <f>+SUMIFS('2. Июнь'!H:H,'2. Июнь'!F:F,C51)</f>
        <v>9</v>
      </c>
      <c r="E51" s="67">
        <f>+SUMIFS('2. Июнь'!J:J,'2. Июнь'!F:F,C51)</f>
        <v>0</v>
      </c>
      <c r="F51" s="150">
        <f t="shared" si="38"/>
        <v>0</v>
      </c>
      <c r="G51" s="67">
        <f t="shared" si="39"/>
        <v>9</v>
      </c>
      <c r="H51" s="67">
        <f>+SUMIFS('2. Июнь'!L:L,'2. Июнь'!F:F,C51)</f>
        <v>0</v>
      </c>
      <c r="I51" s="67">
        <f>+SUMIFS('2. Июнь'!K:K,'2. Июнь'!F:F,C51)</f>
        <v>9</v>
      </c>
      <c r="J51" s="152">
        <f>+SUMIFS('2. Июнь'!I:I,'2. Июнь'!F:F,C51)</f>
        <v>0</v>
      </c>
      <c r="K51" s="38"/>
      <c r="L51" s="147">
        <f t="shared" si="0"/>
        <v>0</v>
      </c>
      <c r="M51" s="148"/>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row>
    <row r="52" spans="1:90" s="35" customFormat="1" ht="21" customHeight="1" x14ac:dyDescent="0.25">
      <c r="A52" s="105"/>
      <c r="B52" s="187"/>
      <c r="C52" s="103" t="s">
        <v>58</v>
      </c>
      <c r="D52" s="67">
        <f>+SUMIFS('2. Июнь'!H:H,'2. Июнь'!F:F,C52)</f>
        <v>6</v>
      </c>
      <c r="E52" s="67">
        <f>+SUMIFS('2. Июнь'!J:J,'2. Июнь'!F:F,C52)</f>
        <v>0</v>
      </c>
      <c r="F52" s="150">
        <f t="shared" si="38"/>
        <v>0</v>
      </c>
      <c r="G52" s="67">
        <f t="shared" si="39"/>
        <v>6</v>
      </c>
      <c r="H52" s="67">
        <f>+SUMIFS('2. Июнь'!L:L,'2. Июнь'!F:F,C52)</f>
        <v>0</v>
      </c>
      <c r="I52" s="67">
        <f>+SUMIFS('2. Июнь'!K:K,'2. Июнь'!F:F,C52)</f>
        <v>6</v>
      </c>
      <c r="J52" s="152">
        <f>+SUMIFS('2. Июнь'!I:I,'2. Июнь'!F:F,C52)</f>
        <v>0</v>
      </c>
      <c r="K52" s="38"/>
      <c r="L52" s="147"/>
      <c r="M52" s="148"/>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row>
    <row r="53" spans="1:90" s="35" customFormat="1" ht="21" customHeight="1" x14ac:dyDescent="0.25">
      <c r="A53" s="105"/>
      <c r="B53" s="187"/>
      <c r="C53" s="103" t="s">
        <v>175</v>
      </c>
      <c r="D53" s="67">
        <f>+SUMIFS('2. Июнь'!H:H,'2. Июнь'!F:F,C53)</f>
        <v>2</v>
      </c>
      <c r="E53" s="67">
        <f>+SUMIFS('2. Июнь'!J:J,'2. Июнь'!F:F,C53)</f>
        <v>0</v>
      </c>
      <c r="F53" s="150">
        <f t="shared" ref="F53" si="44">+E53/D53</f>
        <v>0</v>
      </c>
      <c r="G53" s="67">
        <f t="shared" ref="G53" si="45">+H53+I53</f>
        <v>2</v>
      </c>
      <c r="H53" s="67">
        <f>+SUMIFS('2. Июнь'!L:L,'2. Июнь'!F:F,C53)</f>
        <v>0</v>
      </c>
      <c r="I53" s="67">
        <f>+SUMIFS('2. Июнь'!K:K,'2. Июнь'!F:F,C53)</f>
        <v>2</v>
      </c>
      <c r="J53" s="152">
        <f>+SUMIFS('2. Июнь'!I:I,'2. Июнь'!F:F,C53)</f>
        <v>0</v>
      </c>
      <c r="K53" s="158"/>
      <c r="L53" s="147"/>
      <c r="M53" s="148"/>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row>
    <row r="54" spans="1:90" s="35" customFormat="1" ht="21" customHeight="1" x14ac:dyDescent="0.25">
      <c r="A54" s="105"/>
      <c r="B54" s="187"/>
      <c r="C54" s="72" t="s">
        <v>59</v>
      </c>
      <c r="D54" s="67">
        <f>+SUMIFS('2. Июнь'!H:H,'2. Июнь'!F:F,C54)</f>
        <v>1</v>
      </c>
      <c r="E54" s="67">
        <f>+SUMIFS('2. Июнь'!J:J,'2. Июнь'!F:F,C54)</f>
        <v>0</v>
      </c>
      <c r="F54" s="150">
        <f t="shared" si="38"/>
        <v>0</v>
      </c>
      <c r="G54" s="67">
        <f t="shared" si="39"/>
        <v>1</v>
      </c>
      <c r="H54" s="67">
        <f>+SUMIFS('2. Июнь'!L:L,'2. Июнь'!F:F,C54)</f>
        <v>0</v>
      </c>
      <c r="I54" s="67">
        <f>+SUMIFS('2. Июнь'!K:K,'2. Июнь'!F:F,C54)</f>
        <v>1</v>
      </c>
      <c r="J54" s="152">
        <f>+SUMIFS('2. Июнь'!I:I,'2. Июнь'!F:F,C54)</f>
        <v>0</v>
      </c>
      <c r="K54" s="38"/>
      <c r="L54" s="147">
        <f t="shared" si="0"/>
        <v>0</v>
      </c>
      <c r="M54" s="148"/>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row>
    <row r="55" spans="1:90" s="35" customFormat="1" ht="21" customHeight="1" x14ac:dyDescent="0.25">
      <c r="A55" s="105"/>
      <c r="B55" s="187"/>
      <c r="C55" s="72" t="s">
        <v>60</v>
      </c>
      <c r="D55" s="67">
        <f>+SUMIFS('2. Июнь'!H:H,'2. Июнь'!F:F,C55)</f>
        <v>3</v>
      </c>
      <c r="E55" s="67">
        <f>+SUMIFS('2. Июнь'!J:J,'2. Июнь'!F:F,C55)</f>
        <v>0</v>
      </c>
      <c r="F55" s="150">
        <f t="shared" ref="F55" si="46">+E55/D55</f>
        <v>0</v>
      </c>
      <c r="G55" s="67">
        <f t="shared" ref="G55" si="47">+H55+I55</f>
        <v>3</v>
      </c>
      <c r="H55" s="67">
        <f>+SUMIFS('2. Июнь'!L:L,'2. Июнь'!F:F,C55)</f>
        <v>0</v>
      </c>
      <c r="I55" s="67">
        <f>+SUMIFS('2. Июнь'!K:K,'2. Июнь'!F:F,C55)</f>
        <v>3</v>
      </c>
      <c r="J55" s="152">
        <f>+SUMIFS('2. Июнь'!I:I,'2. Июнь'!F:F,C55)</f>
        <v>0</v>
      </c>
      <c r="K55" s="38"/>
      <c r="L55" s="147"/>
      <c r="M55" s="148"/>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row>
    <row r="56" spans="1:90" s="35" customFormat="1" ht="21" customHeight="1" x14ac:dyDescent="0.25">
      <c r="A56" s="105"/>
      <c r="B56" s="187"/>
      <c r="C56" s="72" t="s">
        <v>61</v>
      </c>
      <c r="D56" s="67">
        <f>+SUMIFS('2. Июнь'!H:H,'2. Июнь'!F:F,C56)</f>
        <v>8</v>
      </c>
      <c r="E56" s="67">
        <f>+SUMIFS('2. Июнь'!J:J,'2. Июнь'!F:F,C56)</f>
        <v>2</v>
      </c>
      <c r="F56" s="150">
        <f t="shared" si="38"/>
        <v>0.25</v>
      </c>
      <c r="G56" s="67">
        <f t="shared" si="39"/>
        <v>6</v>
      </c>
      <c r="H56" s="67">
        <f>+SUMIFS('2. Июнь'!L:L,'2. Июнь'!F:F,C56)</f>
        <v>0</v>
      </c>
      <c r="I56" s="67">
        <f>+SUMIFS('2. Июнь'!K:K,'2. Июнь'!F:F,C56)</f>
        <v>6</v>
      </c>
      <c r="J56" s="152">
        <f>+SUMIFS('2. Июнь'!I:I,'2. Июнь'!F:F,C56)</f>
        <v>0</v>
      </c>
      <c r="K56" s="38"/>
      <c r="L56" s="147"/>
      <c r="M56" s="148"/>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row>
    <row r="57" spans="1:90" s="35" customFormat="1" ht="21" customHeight="1" x14ac:dyDescent="0.25">
      <c r="A57" s="105"/>
      <c r="B57" s="187"/>
      <c r="C57" s="66" t="s">
        <v>62</v>
      </c>
      <c r="D57" s="67">
        <f>+SUMIFS('2. Июнь'!H:H,'2. Июнь'!F:F,C57)</f>
        <v>2</v>
      </c>
      <c r="E57" s="67">
        <f>+SUMIFS('2. Июнь'!J:J,'2. Июнь'!F:F,C57)</f>
        <v>0</v>
      </c>
      <c r="F57" s="150">
        <f t="shared" ref="F57" si="48">+E57/D57</f>
        <v>0</v>
      </c>
      <c r="G57" s="67">
        <f t="shared" ref="G57" si="49">+H57+I57</f>
        <v>2</v>
      </c>
      <c r="H57" s="67">
        <f>+SUMIFS('2. Июнь'!L:L,'2. Июнь'!F:F,C57)</f>
        <v>0</v>
      </c>
      <c r="I57" s="67">
        <f>+SUMIFS('2. Июнь'!K:K,'2. Июнь'!F:F,C57)</f>
        <v>2</v>
      </c>
      <c r="J57" s="152">
        <f>+SUMIFS('2. Июнь'!I:I,'2. Июнь'!F:F,C57)</f>
        <v>0</v>
      </c>
      <c r="K57" s="158"/>
      <c r="L57" s="147"/>
      <c r="M57" s="148"/>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row>
    <row r="58" spans="1:90" s="35" customFormat="1" ht="21" customHeight="1" x14ac:dyDescent="0.25">
      <c r="A58" s="105"/>
      <c r="B58" s="187"/>
      <c r="C58" s="66" t="s">
        <v>988</v>
      </c>
      <c r="D58" s="67">
        <f>+SUMIFS('2. Июнь'!H:H,'2. Июнь'!F:F,C58)</f>
        <v>1</v>
      </c>
      <c r="E58" s="67">
        <f>+SUMIFS('2. Июнь'!J:J,'2. Июнь'!F:F,C58)</f>
        <v>1</v>
      </c>
      <c r="F58" s="150">
        <f t="shared" ref="F58" si="50">+E58/D58</f>
        <v>1</v>
      </c>
      <c r="G58" s="67">
        <f t="shared" ref="G58" si="51">+H58+I58</f>
        <v>0</v>
      </c>
      <c r="H58" s="67">
        <f>+SUMIFS('2. Июнь'!L:L,'2. Июнь'!F:F,C58)</f>
        <v>0</v>
      </c>
      <c r="I58" s="67">
        <f>+SUMIFS('2. Июнь'!K:K,'2. Июнь'!F:F,C58)</f>
        <v>0</v>
      </c>
      <c r="J58" s="152">
        <f>+SUMIFS('2. Июнь'!I:I,'2. Июнь'!F:F,C58)</f>
        <v>0</v>
      </c>
      <c r="K58" s="158"/>
      <c r="L58" s="147"/>
      <c r="M58" s="148"/>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row>
    <row r="59" spans="1:90" s="35" customFormat="1" ht="21" customHeight="1" x14ac:dyDescent="0.25">
      <c r="A59" s="105"/>
      <c r="B59" s="188"/>
      <c r="C59" s="169" t="s">
        <v>174</v>
      </c>
      <c r="D59" s="67">
        <f>+SUMIFS('2. Июнь'!H:H,'2. Июнь'!F:F,C59)</f>
        <v>1</v>
      </c>
      <c r="E59" s="67">
        <f>+SUMIFS('2. Июнь'!J:J,'2. Июнь'!F:F,C59)</f>
        <v>0</v>
      </c>
      <c r="F59" s="150">
        <f t="shared" ref="F59" si="52">+E59/D59</f>
        <v>0</v>
      </c>
      <c r="G59" s="67">
        <f t="shared" ref="G59" si="53">+H59+I59</f>
        <v>1</v>
      </c>
      <c r="H59" s="67">
        <f>+SUMIFS('2. Июнь'!L:L,'2. Июнь'!F:F,C59)</f>
        <v>0</v>
      </c>
      <c r="I59" s="67">
        <f>+SUMIFS('2. Июнь'!K:K,'2. Июнь'!F:F,C59)</f>
        <v>1</v>
      </c>
      <c r="J59" s="152">
        <f>+SUMIFS('2. Июнь'!I:I,'2. Июнь'!F:F,C59)</f>
        <v>0</v>
      </c>
      <c r="K59" s="168"/>
      <c r="L59" s="147"/>
      <c r="M59" s="148"/>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row>
    <row r="60" spans="1:90" s="35" customFormat="1" ht="21" customHeight="1" thickBot="1" x14ac:dyDescent="0.3">
      <c r="A60" s="105"/>
      <c r="B60" s="189"/>
      <c r="C60" s="106" t="s">
        <v>176</v>
      </c>
      <c r="D60" s="88">
        <f>+SUMIFS('2. Июнь'!H:H,'2. Июнь'!F:F,C60)</f>
        <v>1</v>
      </c>
      <c r="E60" s="88">
        <f>+SUMIFS('2. Июнь'!J:J,'2. Июнь'!F:F,C60)</f>
        <v>0</v>
      </c>
      <c r="F60" s="154">
        <f t="shared" si="38"/>
        <v>0</v>
      </c>
      <c r="G60" s="88">
        <f t="shared" si="39"/>
        <v>1</v>
      </c>
      <c r="H60" s="88">
        <f>+SUMIFS('2. Июнь'!L:L,'2. Июнь'!F:F,C60)</f>
        <v>0</v>
      </c>
      <c r="I60" s="88">
        <f>+SUMIFS('2. Июнь'!K:K,'2. Июнь'!F:F,C60)</f>
        <v>1</v>
      </c>
      <c r="J60" s="155">
        <f>+SUMIFS('2. Июнь'!I:I,'2. Июнь'!F:F,C60)</f>
        <v>0</v>
      </c>
      <c r="K60" s="38"/>
      <c r="L60" s="147"/>
      <c r="M60" s="148"/>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row>
    <row r="61" spans="1:90" ht="20.25" x14ac:dyDescent="0.25">
      <c r="K61" s="38"/>
    </row>
  </sheetData>
  <mergeCells count="20">
    <mergeCell ref="L2:L6"/>
    <mergeCell ref="E4:F5"/>
    <mergeCell ref="B44:B60"/>
    <mergeCell ref="C3:C6"/>
    <mergeCell ref="D3:D6"/>
    <mergeCell ref="G4:G6"/>
    <mergeCell ref="H5:H6"/>
    <mergeCell ref="B8:B14"/>
    <mergeCell ref="B15:B20"/>
    <mergeCell ref="B21:B30"/>
    <mergeCell ref="B31:B37"/>
    <mergeCell ref="B38:B43"/>
    <mergeCell ref="B1:J1"/>
    <mergeCell ref="H2:J2"/>
    <mergeCell ref="E3:J3"/>
    <mergeCell ref="H4:J4"/>
    <mergeCell ref="B7:C7"/>
    <mergeCell ref="B3:B6"/>
    <mergeCell ref="I5:I6"/>
    <mergeCell ref="J5:J6"/>
  </mergeCells>
  <printOptions horizontalCentered="1"/>
  <pageMargins left="0.196850393700787" right="0.23622047244094499" top="0.35433070866141703" bottom="0.35433070866141703" header="0.31496062992126" footer="0.31496062992126"/>
  <pageSetup paperSize="9"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O395"/>
  <sheetViews>
    <sheetView view="pageBreakPreview" zoomScale="70" zoomScaleNormal="55" zoomScaleSheetLayoutView="70" workbookViewId="0">
      <pane ySplit="2" topLeftCell="A224" activePane="bottomLeft" state="frozen"/>
      <selection pane="bottomLeft" activeCell="C224" sqref="C224"/>
    </sheetView>
  </sheetViews>
  <sheetFormatPr defaultColWidth="11" defaultRowHeight="21" customHeight="1" x14ac:dyDescent="0.2"/>
  <cols>
    <col min="1" max="1" width="7.42578125" style="109" customWidth="1"/>
    <col min="2" max="2" width="20.5703125" style="110" customWidth="1"/>
    <col min="3" max="3" width="164.7109375" style="111" customWidth="1"/>
    <col min="4" max="4" width="18.140625" style="112" customWidth="1"/>
    <col min="5" max="5" width="25.85546875" style="110" customWidth="1"/>
    <col min="6" max="6" width="26.28515625" style="110" customWidth="1"/>
    <col min="7" max="7" width="16.7109375" style="110" customWidth="1"/>
    <col min="8" max="8" width="14.5703125" style="110" customWidth="1"/>
    <col min="9" max="11" width="5.42578125" style="110" customWidth="1"/>
    <col min="12" max="12" width="19.140625" style="110" customWidth="1"/>
    <col min="13" max="13" width="12.42578125" style="110" customWidth="1"/>
    <col min="14" max="14" width="20.28515625" style="113" customWidth="1"/>
    <col min="15" max="15" width="32.85546875" style="113" customWidth="1"/>
    <col min="16" max="16384" width="11" style="114"/>
  </cols>
  <sheetData>
    <row r="1" spans="1:15" ht="62.25" customHeight="1" x14ac:dyDescent="0.2">
      <c r="A1" s="197" t="s">
        <v>210</v>
      </c>
      <c r="B1" s="197"/>
      <c r="C1" s="197"/>
      <c r="D1" s="197"/>
      <c r="E1" s="197"/>
      <c r="F1" s="198"/>
      <c r="G1" s="115"/>
      <c r="H1" s="115"/>
      <c r="I1" s="115"/>
      <c r="J1" s="115"/>
      <c r="K1" s="115"/>
      <c r="L1" s="115"/>
    </row>
    <row r="2" spans="1:15" s="107" customFormat="1" ht="113.25" customHeight="1" x14ac:dyDescent="0.25">
      <c r="A2" s="116" t="s">
        <v>63</v>
      </c>
      <c r="B2" s="116" t="s">
        <v>64</v>
      </c>
      <c r="C2" s="116" t="s">
        <v>65</v>
      </c>
      <c r="D2" s="117" t="s">
        <v>66</v>
      </c>
      <c r="E2" s="116" t="s">
        <v>67</v>
      </c>
      <c r="F2" s="116" t="s">
        <v>68</v>
      </c>
      <c r="G2" s="118" t="s">
        <v>69</v>
      </c>
      <c r="H2" s="119" t="s">
        <v>70</v>
      </c>
      <c r="I2" s="120" t="s">
        <v>71</v>
      </c>
      <c r="J2" s="121" t="s">
        <v>72</v>
      </c>
      <c r="K2" s="122" t="s">
        <v>73</v>
      </c>
      <c r="L2" s="123" t="s">
        <v>74</v>
      </c>
      <c r="M2" s="124" t="s">
        <v>75</v>
      </c>
      <c r="N2" s="124" t="s">
        <v>76</v>
      </c>
      <c r="O2" s="125" t="s">
        <v>77</v>
      </c>
    </row>
    <row r="3" spans="1:15" s="108" customFormat="1" ht="252" x14ac:dyDescent="0.25">
      <c r="A3" s="126">
        <v>1</v>
      </c>
      <c r="B3" s="159" t="s">
        <v>78</v>
      </c>
      <c r="C3" s="160" t="s">
        <v>686</v>
      </c>
      <c r="D3" s="161" t="s">
        <v>266</v>
      </c>
      <c r="E3" s="159" t="s">
        <v>82</v>
      </c>
      <c r="F3" s="159" t="s">
        <v>26</v>
      </c>
      <c r="G3" s="130" t="s">
        <v>267</v>
      </c>
      <c r="H3" s="131">
        <v>1</v>
      </c>
      <c r="I3" s="134"/>
      <c r="J3" s="134"/>
      <c r="K3" s="134">
        <v>1</v>
      </c>
      <c r="L3" s="131"/>
      <c r="M3" s="132"/>
      <c r="N3" s="132"/>
      <c r="O3" s="133"/>
    </row>
    <row r="4" spans="1:15" s="108" customFormat="1" ht="50.25" customHeight="1" x14ac:dyDescent="0.25">
      <c r="A4" s="126">
        <v>2</v>
      </c>
      <c r="B4" s="159" t="s">
        <v>1017</v>
      </c>
      <c r="C4" s="160" t="s">
        <v>1018</v>
      </c>
      <c r="D4" s="161" t="s">
        <v>266</v>
      </c>
      <c r="E4" s="159" t="s">
        <v>79</v>
      </c>
      <c r="F4" s="159" t="s">
        <v>58</v>
      </c>
      <c r="G4" s="130" t="s">
        <v>1019</v>
      </c>
      <c r="H4" s="131">
        <v>1</v>
      </c>
      <c r="I4" s="134"/>
      <c r="J4" s="134"/>
      <c r="K4" s="134">
        <v>1</v>
      </c>
      <c r="L4" s="134"/>
      <c r="M4" s="135"/>
      <c r="N4" s="135"/>
      <c r="O4" s="136"/>
    </row>
    <row r="5" spans="1:15" s="108" customFormat="1" ht="50.25" hidden="1" customHeight="1" x14ac:dyDescent="0.25">
      <c r="A5" s="126">
        <v>3</v>
      </c>
      <c r="B5" s="127" t="s">
        <v>1017</v>
      </c>
      <c r="C5" s="128" t="s">
        <v>1027</v>
      </c>
      <c r="D5" s="129" t="s">
        <v>266</v>
      </c>
      <c r="E5" s="127" t="s">
        <v>86</v>
      </c>
      <c r="F5" s="127" t="s">
        <v>49</v>
      </c>
      <c r="G5" s="130" t="s">
        <v>1028</v>
      </c>
      <c r="H5" s="131">
        <v>1</v>
      </c>
      <c r="I5" s="134"/>
      <c r="J5" s="134">
        <v>1</v>
      </c>
      <c r="K5" s="134"/>
      <c r="L5" s="134" t="s">
        <v>80</v>
      </c>
      <c r="M5" s="135"/>
      <c r="N5" s="135"/>
      <c r="O5" s="136"/>
    </row>
    <row r="6" spans="1:15" s="108" customFormat="1" ht="409.5" x14ac:dyDescent="0.25">
      <c r="A6" s="126">
        <v>4</v>
      </c>
      <c r="B6" s="159" t="s">
        <v>78</v>
      </c>
      <c r="C6" s="160" t="s">
        <v>992</v>
      </c>
      <c r="D6" s="161" t="s">
        <v>266</v>
      </c>
      <c r="E6" s="159" t="s">
        <v>84</v>
      </c>
      <c r="F6" s="159" t="s">
        <v>41</v>
      </c>
      <c r="G6" s="130" t="s">
        <v>269</v>
      </c>
      <c r="H6" s="131">
        <v>1</v>
      </c>
      <c r="I6" s="134"/>
      <c r="J6" s="134"/>
      <c r="K6" s="134">
        <v>1</v>
      </c>
      <c r="L6" s="134"/>
      <c r="M6" s="135"/>
      <c r="N6" s="135"/>
      <c r="O6" s="136"/>
    </row>
    <row r="7" spans="1:15" s="108" customFormat="1" ht="144" hidden="1" x14ac:dyDescent="0.25">
      <c r="A7" s="126">
        <v>5</v>
      </c>
      <c r="B7" s="127" t="s">
        <v>123</v>
      </c>
      <c r="C7" s="128" t="s">
        <v>695</v>
      </c>
      <c r="D7" s="129" t="s">
        <v>266</v>
      </c>
      <c r="E7" s="127" t="s">
        <v>79</v>
      </c>
      <c r="F7" s="127" t="s">
        <v>54</v>
      </c>
      <c r="G7" s="130" t="s">
        <v>283</v>
      </c>
      <c r="H7" s="131">
        <v>1</v>
      </c>
      <c r="I7" s="134"/>
      <c r="J7" s="134">
        <v>1</v>
      </c>
      <c r="K7" s="134"/>
      <c r="L7" s="134" t="s">
        <v>80</v>
      </c>
      <c r="M7" s="135"/>
      <c r="N7" s="135"/>
      <c r="O7" s="136"/>
    </row>
    <row r="8" spans="1:15" s="108" customFormat="1" ht="126" hidden="1" x14ac:dyDescent="0.25">
      <c r="A8" s="126">
        <v>6</v>
      </c>
      <c r="B8" s="127" t="s">
        <v>88</v>
      </c>
      <c r="C8" s="128" t="s">
        <v>708</v>
      </c>
      <c r="D8" s="129" t="s">
        <v>266</v>
      </c>
      <c r="E8" s="127" t="s">
        <v>79</v>
      </c>
      <c r="F8" s="127" t="s">
        <v>53</v>
      </c>
      <c r="G8" s="130" t="s">
        <v>90</v>
      </c>
      <c r="H8" s="131">
        <v>1</v>
      </c>
      <c r="I8" s="134"/>
      <c r="J8" s="134">
        <v>1</v>
      </c>
      <c r="K8" s="134"/>
      <c r="L8" s="134" t="s">
        <v>80</v>
      </c>
      <c r="M8" s="135"/>
      <c r="N8" s="135"/>
      <c r="O8" s="134" t="s">
        <v>993</v>
      </c>
    </row>
    <row r="9" spans="1:15" s="108" customFormat="1" ht="108" hidden="1" x14ac:dyDescent="0.25">
      <c r="A9" s="126">
        <v>7</v>
      </c>
      <c r="B9" s="127" t="s">
        <v>88</v>
      </c>
      <c r="C9" s="128" t="s">
        <v>709</v>
      </c>
      <c r="D9" s="129" t="s">
        <v>266</v>
      </c>
      <c r="E9" s="127" t="s">
        <v>79</v>
      </c>
      <c r="F9" s="127" t="s">
        <v>53</v>
      </c>
      <c r="G9" s="130" t="s">
        <v>91</v>
      </c>
      <c r="H9" s="131">
        <v>1</v>
      </c>
      <c r="I9" s="134"/>
      <c r="J9" s="134">
        <v>1</v>
      </c>
      <c r="K9" s="134"/>
      <c r="L9" s="134" t="s">
        <v>80</v>
      </c>
      <c r="M9" s="135"/>
      <c r="N9" s="135"/>
      <c r="O9" s="136"/>
    </row>
    <row r="10" spans="1:15" s="108" customFormat="1" ht="108" hidden="1" x14ac:dyDescent="0.25">
      <c r="A10" s="126">
        <v>8</v>
      </c>
      <c r="B10" s="127" t="s">
        <v>88</v>
      </c>
      <c r="C10" s="128" t="s">
        <v>710</v>
      </c>
      <c r="D10" s="129" t="s">
        <v>266</v>
      </c>
      <c r="E10" s="127" t="s">
        <v>79</v>
      </c>
      <c r="F10" s="127" t="s">
        <v>53</v>
      </c>
      <c r="G10" s="130" t="s">
        <v>92</v>
      </c>
      <c r="H10" s="131">
        <v>1</v>
      </c>
      <c r="I10" s="134"/>
      <c r="J10" s="134">
        <v>1</v>
      </c>
      <c r="K10" s="134"/>
      <c r="L10" s="134" t="s">
        <v>80</v>
      </c>
      <c r="M10" s="135"/>
      <c r="N10" s="135"/>
      <c r="O10" s="136"/>
    </row>
    <row r="11" spans="1:15" s="108" customFormat="1" ht="72" hidden="1" x14ac:dyDescent="0.25">
      <c r="A11" s="126">
        <v>9</v>
      </c>
      <c r="B11" s="159" t="s">
        <v>298</v>
      </c>
      <c r="C11" s="160" t="s">
        <v>722</v>
      </c>
      <c r="D11" s="161" t="s">
        <v>266</v>
      </c>
      <c r="E11" s="159" t="s">
        <v>86</v>
      </c>
      <c r="F11" s="159" t="s">
        <v>49</v>
      </c>
      <c r="G11" s="130" t="s">
        <v>322</v>
      </c>
      <c r="H11" s="131">
        <v>1</v>
      </c>
      <c r="I11" s="134"/>
      <c r="J11" s="134"/>
      <c r="K11" s="134">
        <v>1</v>
      </c>
      <c r="L11" s="163"/>
      <c r="M11" s="135" t="s">
        <v>994</v>
      </c>
      <c r="N11" s="135"/>
      <c r="O11" s="136"/>
    </row>
    <row r="12" spans="1:15" s="108" customFormat="1" ht="90" hidden="1" x14ac:dyDescent="0.25">
      <c r="A12" s="126">
        <v>10</v>
      </c>
      <c r="B12" s="159" t="s">
        <v>93</v>
      </c>
      <c r="C12" s="160" t="s">
        <v>743</v>
      </c>
      <c r="D12" s="161" t="s">
        <v>266</v>
      </c>
      <c r="E12" s="159" t="s">
        <v>79</v>
      </c>
      <c r="F12" s="159" t="s">
        <v>61</v>
      </c>
      <c r="G12" s="130" t="s">
        <v>344</v>
      </c>
      <c r="H12" s="131">
        <v>1</v>
      </c>
      <c r="I12" s="134"/>
      <c r="J12" s="134"/>
      <c r="K12" s="134">
        <v>1</v>
      </c>
      <c r="L12" s="134"/>
      <c r="M12" s="135"/>
      <c r="N12" s="135"/>
      <c r="O12" s="136"/>
    </row>
    <row r="13" spans="1:15" s="108" customFormat="1" ht="54" hidden="1" x14ac:dyDescent="0.25">
      <c r="A13" s="126">
        <v>11</v>
      </c>
      <c r="B13" s="159" t="s">
        <v>350</v>
      </c>
      <c r="C13" s="160" t="s">
        <v>748</v>
      </c>
      <c r="D13" s="161" t="s">
        <v>266</v>
      </c>
      <c r="E13" s="159" t="s">
        <v>86</v>
      </c>
      <c r="F13" s="159" t="s">
        <v>49</v>
      </c>
      <c r="G13" s="130" t="s">
        <v>351</v>
      </c>
      <c r="H13" s="131">
        <v>1</v>
      </c>
      <c r="I13" s="134"/>
      <c r="J13" s="134"/>
      <c r="K13" s="134">
        <v>1</v>
      </c>
      <c r="L13" s="134"/>
      <c r="M13" s="135"/>
      <c r="N13" s="135"/>
      <c r="O13" s="136"/>
    </row>
    <row r="14" spans="1:15" s="108" customFormat="1" ht="396" hidden="1" x14ac:dyDescent="0.25">
      <c r="A14" s="126">
        <v>12</v>
      </c>
      <c r="B14" s="159" t="s">
        <v>135</v>
      </c>
      <c r="C14" s="160" t="s">
        <v>995</v>
      </c>
      <c r="D14" s="161" t="s">
        <v>266</v>
      </c>
      <c r="E14" s="159" t="s">
        <v>84</v>
      </c>
      <c r="F14" s="159" t="s">
        <v>43</v>
      </c>
      <c r="G14" s="130" t="s">
        <v>398</v>
      </c>
      <c r="H14" s="131">
        <v>1</v>
      </c>
      <c r="I14" s="134"/>
      <c r="J14" s="134"/>
      <c r="K14" s="134">
        <v>1</v>
      </c>
      <c r="L14" s="134"/>
      <c r="M14" s="135"/>
      <c r="N14" s="135"/>
      <c r="O14" s="136"/>
    </row>
    <row r="15" spans="1:15" s="108" customFormat="1" ht="216" hidden="1" x14ac:dyDescent="0.25">
      <c r="A15" s="126">
        <v>13</v>
      </c>
      <c r="B15" s="164" t="s">
        <v>298</v>
      </c>
      <c r="C15" s="165" t="s">
        <v>795</v>
      </c>
      <c r="D15" s="166" t="s">
        <v>266</v>
      </c>
      <c r="E15" s="164" t="s">
        <v>86</v>
      </c>
      <c r="F15" s="164" t="s">
        <v>49</v>
      </c>
      <c r="G15" s="130" t="s">
        <v>411</v>
      </c>
      <c r="H15" s="131">
        <v>1</v>
      </c>
      <c r="I15" s="134"/>
      <c r="J15" s="134"/>
      <c r="K15" s="134"/>
      <c r="L15" s="134">
        <v>1</v>
      </c>
      <c r="M15" s="135"/>
      <c r="N15" s="135"/>
      <c r="O15" s="136"/>
    </row>
    <row r="16" spans="1:15" s="108" customFormat="1" ht="126" hidden="1" x14ac:dyDescent="0.25">
      <c r="A16" s="126">
        <v>14</v>
      </c>
      <c r="B16" s="159" t="s">
        <v>418</v>
      </c>
      <c r="C16" s="160" t="s">
        <v>802</v>
      </c>
      <c r="D16" s="161" t="s">
        <v>266</v>
      </c>
      <c r="E16" s="159" t="s">
        <v>85</v>
      </c>
      <c r="F16" s="159" t="s">
        <v>34</v>
      </c>
      <c r="G16" s="130" t="s">
        <v>419</v>
      </c>
      <c r="H16" s="131">
        <v>1</v>
      </c>
      <c r="I16" s="134"/>
      <c r="J16" s="134"/>
      <c r="K16" s="134">
        <v>1</v>
      </c>
      <c r="L16" s="134"/>
      <c r="M16" s="135"/>
      <c r="N16" s="135"/>
      <c r="O16" s="136"/>
    </row>
    <row r="17" spans="1:15" s="108" customFormat="1" ht="72" hidden="1" x14ac:dyDescent="0.25">
      <c r="A17" s="126">
        <v>15</v>
      </c>
      <c r="B17" s="127" t="s">
        <v>448</v>
      </c>
      <c r="C17" s="128" t="s">
        <v>817</v>
      </c>
      <c r="D17" s="129" t="s">
        <v>266</v>
      </c>
      <c r="E17" s="127" t="s">
        <v>84</v>
      </c>
      <c r="F17" s="127" t="s">
        <v>42</v>
      </c>
      <c r="G17" s="130" t="s">
        <v>449</v>
      </c>
      <c r="H17" s="131">
        <v>1</v>
      </c>
      <c r="I17" s="134"/>
      <c r="J17" s="134">
        <v>1</v>
      </c>
      <c r="K17" s="134"/>
      <c r="L17" s="134" t="s">
        <v>80</v>
      </c>
      <c r="M17" s="135"/>
      <c r="N17" s="135"/>
      <c r="O17" s="136"/>
    </row>
    <row r="18" spans="1:15" s="108" customFormat="1" ht="72" hidden="1" x14ac:dyDescent="0.25">
      <c r="A18" s="126">
        <v>16</v>
      </c>
      <c r="B18" s="159" t="s">
        <v>605</v>
      </c>
      <c r="C18" s="160" t="s">
        <v>950</v>
      </c>
      <c r="D18" s="161" t="s">
        <v>266</v>
      </c>
      <c r="E18" s="159" t="s">
        <v>79</v>
      </c>
      <c r="F18" s="159" t="s">
        <v>57</v>
      </c>
      <c r="G18" s="130" t="s">
        <v>606</v>
      </c>
      <c r="H18" s="131">
        <v>1</v>
      </c>
      <c r="I18" s="134"/>
      <c r="J18" s="134"/>
      <c r="K18" s="134">
        <v>1</v>
      </c>
      <c r="L18" s="134"/>
      <c r="M18" s="135"/>
      <c r="N18" s="135"/>
      <c r="O18" s="136"/>
    </row>
    <row r="19" spans="1:15" s="108" customFormat="1" ht="90" hidden="1" x14ac:dyDescent="0.25">
      <c r="A19" s="126">
        <v>17</v>
      </c>
      <c r="B19" s="159" t="s">
        <v>101</v>
      </c>
      <c r="C19" s="160" t="s">
        <v>996</v>
      </c>
      <c r="D19" s="161" t="s">
        <v>266</v>
      </c>
      <c r="E19" s="159" t="s">
        <v>79</v>
      </c>
      <c r="F19" s="159" t="s">
        <v>59</v>
      </c>
      <c r="G19" s="130" t="s">
        <v>102</v>
      </c>
      <c r="H19" s="131">
        <v>1</v>
      </c>
      <c r="I19" s="134"/>
      <c r="J19" s="134"/>
      <c r="K19" s="134">
        <v>1</v>
      </c>
      <c r="L19" s="134"/>
      <c r="M19" s="135"/>
      <c r="N19" s="135"/>
      <c r="O19" s="136"/>
    </row>
    <row r="20" spans="1:15" s="108" customFormat="1" ht="72" hidden="1" x14ac:dyDescent="0.25">
      <c r="A20" s="126">
        <v>18</v>
      </c>
      <c r="B20" s="159" t="s">
        <v>1002</v>
      </c>
      <c r="C20" s="160" t="s">
        <v>1003</v>
      </c>
      <c r="D20" s="161" t="s">
        <v>266</v>
      </c>
      <c r="E20" s="159" t="s">
        <v>18</v>
      </c>
      <c r="F20" s="159" t="s">
        <v>21</v>
      </c>
      <c r="G20" s="130" t="s">
        <v>1004</v>
      </c>
      <c r="H20" s="131">
        <v>1</v>
      </c>
      <c r="I20" s="134"/>
      <c r="J20" s="134"/>
      <c r="K20" s="134">
        <v>1</v>
      </c>
      <c r="L20" s="134"/>
      <c r="M20" s="135"/>
      <c r="N20" s="135"/>
      <c r="O20" s="136"/>
    </row>
    <row r="21" spans="1:15" s="108" customFormat="1" ht="126" hidden="1" x14ac:dyDescent="0.25">
      <c r="A21" s="126">
        <v>19</v>
      </c>
      <c r="B21" s="159" t="s">
        <v>1006</v>
      </c>
      <c r="C21" s="160" t="s">
        <v>1074</v>
      </c>
      <c r="D21" s="161" t="s">
        <v>266</v>
      </c>
      <c r="E21" s="159" t="s">
        <v>85</v>
      </c>
      <c r="F21" s="159" t="s">
        <v>34</v>
      </c>
      <c r="G21" s="130" t="s">
        <v>1007</v>
      </c>
      <c r="H21" s="131">
        <v>1</v>
      </c>
      <c r="I21" s="134"/>
      <c r="J21" s="134"/>
      <c r="K21" s="134">
        <v>1</v>
      </c>
      <c r="L21" s="134"/>
      <c r="M21" s="135"/>
      <c r="N21" s="135"/>
      <c r="O21" s="136"/>
    </row>
    <row r="22" spans="1:15" s="108" customFormat="1" ht="72" hidden="1" x14ac:dyDescent="0.25">
      <c r="A22" s="126">
        <v>20</v>
      </c>
      <c r="B22" s="159" t="s">
        <v>1075</v>
      </c>
      <c r="C22" s="160" t="s">
        <v>1076</v>
      </c>
      <c r="D22" s="161" t="s">
        <v>266</v>
      </c>
      <c r="E22" s="159" t="s">
        <v>86</v>
      </c>
      <c r="F22" s="159" t="s">
        <v>48</v>
      </c>
      <c r="G22" s="130" t="s">
        <v>1077</v>
      </c>
      <c r="H22" s="131">
        <v>1</v>
      </c>
      <c r="I22" s="134"/>
      <c r="J22" s="134"/>
      <c r="K22" s="134">
        <v>1</v>
      </c>
      <c r="L22" s="134"/>
      <c r="M22" s="135"/>
      <c r="N22" s="135"/>
      <c r="O22" s="136"/>
    </row>
    <row r="23" spans="1:15" s="108" customFormat="1" ht="126" hidden="1" x14ac:dyDescent="0.25">
      <c r="A23" s="126">
        <v>21</v>
      </c>
      <c r="B23" s="159" t="s">
        <v>1021</v>
      </c>
      <c r="C23" s="160" t="s">
        <v>1022</v>
      </c>
      <c r="D23" s="161" t="s">
        <v>266</v>
      </c>
      <c r="E23" s="159" t="s">
        <v>85</v>
      </c>
      <c r="F23" s="159" t="s">
        <v>34</v>
      </c>
      <c r="G23" s="130" t="s">
        <v>1023</v>
      </c>
      <c r="H23" s="131">
        <v>1</v>
      </c>
      <c r="I23" s="134"/>
      <c r="J23" s="134"/>
      <c r="K23" s="134">
        <v>1</v>
      </c>
      <c r="L23" s="134"/>
      <c r="M23" s="135"/>
      <c r="N23" s="135"/>
      <c r="O23" s="136"/>
    </row>
    <row r="24" spans="1:15" s="108" customFormat="1" ht="108" hidden="1" x14ac:dyDescent="0.25">
      <c r="A24" s="126">
        <v>22</v>
      </c>
      <c r="B24" s="164" t="s">
        <v>127</v>
      </c>
      <c r="C24" s="165" t="s">
        <v>1085</v>
      </c>
      <c r="D24" s="166" t="s">
        <v>291</v>
      </c>
      <c r="E24" s="164" t="s">
        <v>84</v>
      </c>
      <c r="F24" s="164" t="s">
        <v>44</v>
      </c>
      <c r="G24" s="130" t="s">
        <v>292</v>
      </c>
      <c r="H24" s="131">
        <v>1</v>
      </c>
      <c r="I24" s="134"/>
      <c r="J24" s="134"/>
      <c r="K24" s="134"/>
      <c r="L24" s="134">
        <v>1</v>
      </c>
      <c r="M24" s="135"/>
      <c r="N24" s="135"/>
      <c r="O24" s="136"/>
    </row>
    <row r="25" spans="1:15" s="108" customFormat="1" ht="108" hidden="1" x14ac:dyDescent="0.25">
      <c r="A25" s="126">
        <v>23</v>
      </c>
      <c r="B25" s="159" t="s">
        <v>127</v>
      </c>
      <c r="C25" s="160" t="s">
        <v>1086</v>
      </c>
      <c r="D25" s="161" t="s">
        <v>291</v>
      </c>
      <c r="E25" s="159" t="s">
        <v>86</v>
      </c>
      <c r="F25" s="159" t="s">
        <v>48</v>
      </c>
      <c r="G25" s="130" t="s">
        <v>1081</v>
      </c>
      <c r="H25" s="131">
        <v>1</v>
      </c>
      <c r="I25" s="134"/>
      <c r="J25" s="134"/>
      <c r="K25" s="134">
        <v>1</v>
      </c>
      <c r="L25" s="134"/>
      <c r="M25" s="135"/>
      <c r="N25" s="135"/>
      <c r="O25" s="136"/>
    </row>
    <row r="26" spans="1:15" s="108" customFormat="1" ht="54" hidden="1" x14ac:dyDescent="0.25">
      <c r="A26" s="126">
        <v>24</v>
      </c>
      <c r="B26" s="159" t="s">
        <v>348</v>
      </c>
      <c r="C26" s="160" t="s">
        <v>1090</v>
      </c>
      <c r="D26" s="161" t="s">
        <v>291</v>
      </c>
      <c r="E26" s="159" t="s">
        <v>18</v>
      </c>
      <c r="F26" s="159" t="s">
        <v>16</v>
      </c>
      <c r="G26" s="130" t="s">
        <v>435</v>
      </c>
      <c r="H26" s="131">
        <v>1</v>
      </c>
      <c r="I26" s="134"/>
      <c r="J26" s="134"/>
      <c r="K26" s="134"/>
      <c r="L26" s="134">
        <v>1</v>
      </c>
      <c r="M26" s="135"/>
      <c r="N26" s="135"/>
      <c r="O26" s="134" t="s">
        <v>1067</v>
      </c>
    </row>
    <row r="27" spans="1:15" s="108" customFormat="1" ht="216" hidden="1" x14ac:dyDescent="0.25">
      <c r="A27" s="126">
        <v>25</v>
      </c>
      <c r="B27" s="127" t="s">
        <v>352</v>
      </c>
      <c r="C27" s="128" t="s">
        <v>749</v>
      </c>
      <c r="D27" s="129" t="s">
        <v>353</v>
      </c>
      <c r="E27" s="127" t="s">
        <v>85</v>
      </c>
      <c r="F27" s="127" t="s">
        <v>987</v>
      </c>
      <c r="G27" s="130" t="s">
        <v>354</v>
      </c>
      <c r="H27" s="131">
        <v>1</v>
      </c>
      <c r="I27" s="134"/>
      <c r="J27" s="134">
        <v>1</v>
      </c>
      <c r="K27" s="134"/>
      <c r="L27" s="134" t="s">
        <v>80</v>
      </c>
      <c r="M27" s="135"/>
      <c r="N27" s="135"/>
      <c r="O27" s="136"/>
    </row>
    <row r="28" spans="1:15" s="108" customFormat="1" ht="54" hidden="1" x14ac:dyDescent="0.25">
      <c r="A28" s="126">
        <v>26</v>
      </c>
      <c r="B28" s="159" t="s">
        <v>432</v>
      </c>
      <c r="C28" s="160" t="s">
        <v>997</v>
      </c>
      <c r="D28" s="161" t="s">
        <v>353</v>
      </c>
      <c r="E28" s="159" t="s">
        <v>84</v>
      </c>
      <c r="F28" s="159" t="s">
        <v>42</v>
      </c>
      <c r="G28" s="130" t="s">
        <v>433</v>
      </c>
      <c r="H28" s="131">
        <v>1</v>
      </c>
      <c r="I28" s="134"/>
      <c r="J28" s="134"/>
      <c r="K28" s="134">
        <v>1</v>
      </c>
      <c r="L28" s="134"/>
      <c r="M28" s="135"/>
      <c r="N28" s="135" t="s">
        <v>1068</v>
      </c>
      <c r="O28" s="136"/>
    </row>
    <row r="29" spans="1:15" s="108" customFormat="1" ht="72" hidden="1" x14ac:dyDescent="0.25">
      <c r="A29" s="126">
        <v>27</v>
      </c>
      <c r="B29" s="164" t="s">
        <v>432</v>
      </c>
      <c r="C29" s="165" t="s">
        <v>810</v>
      </c>
      <c r="D29" s="166" t="s">
        <v>353</v>
      </c>
      <c r="E29" s="164" t="s">
        <v>84</v>
      </c>
      <c r="F29" s="164" t="s">
        <v>46</v>
      </c>
      <c r="G29" s="130" t="s">
        <v>434</v>
      </c>
      <c r="H29" s="131">
        <v>1</v>
      </c>
      <c r="I29" s="134"/>
      <c r="J29" s="134"/>
      <c r="K29" s="134"/>
      <c r="L29" s="134">
        <v>1</v>
      </c>
      <c r="M29" s="135"/>
      <c r="N29" s="135"/>
      <c r="O29" s="136"/>
    </row>
    <row r="30" spans="1:15" s="108" customFormat="1" ht="126" hidden="1" x14ac:dyDescent="0.25">
      <c r="A30" s="126">
        <v>28</v>
      </c>
      <c r="B30" s="159" t="s">
        <v>105</v>
      </c>
      <c r="C30" s="160" t="s">
        <v>106</v>
      </c>
      <c r="D30" s="161" t="s">
        <v>569</v>
      </c>
      <c r="E30" s="159" t="s">
        <v>86</v>
      </c>
      <c r="F30" s="159" t="s">
        <v>49</v>
      </c>
      <c r="G30" s="130" t="s">
        <v>107</v>
      </c>
      <c r="H30" s="131">
        <v>1</v>
      </c>
      <c r="I30" s="134"/>
      <c r="J30" s="134"/>
      <c r="K30" s="134">
        <v>1</v>
      </c>
      <c r="L30" s="134"/>
      <c r="M30" s="135"/>
      <c r="N30" s="135"/>
      <c r="O30" s="136"/>
    </row>
    <row r="31" spans="1:15" s="108" customFormat="1" ht="72" hidden="1" x14ac:dyDescent="0.25">
      <c r="A31" s="126">
        <v>29</v>
      </c>
      <c r="B31" s="159" t="s">
        <v>1035</v>
      </c>
      <c r="C31" s="160" t="s">
        <v>1036</v>
      </c>
      <c r="D31" s="161" t="s">
        <v>569</v>
      </c>
      <c r="E31" s="159" t="s">
        <v>82</v>
      </c>
      <c r="F31" s="159" t="s">
        <v>28</v>
      </c>
      <c r="G31" s="130" t="s">
        <v>1037</v>
      </c>
      <c r="H31" s="131">
        <v>1</v>
      </c>
      <c r="I31" s="134"/>
      <c r="J31" s="134"/>
      <c r="K31" s="134">
        <v>1</v>
      </c>
      <c r="L31" s="134"/>
      <c r="M31" s="135"/>
      <c r="N31" s="135" t="s">
        <v>1079</v>
      </c>
      <c r="O31" s="136"/>
    </row>
    <row r="32" spans="1:15" s="108" customFormat="1" ht="90" hidden="1" x14ac:dyDescent="0.25">
      <c r="A32" s="126">
        <v>30</v>
      </c>
      <c r="B32" s="159" t="s">
        <v>101</v>
      </c>
      <c r="C32" s="160" t="s">
        <v>108</v>
      </c>
      <c r="D32" s="161" t="s">
        <v>569</v>
      </c>
      <c r="E32" s="159" t="s">
        <v>79</v>
      </c>
      <c r="F32" s="159" t="s">
        <v>57</v>
      </c>
      <c r="G32" s="130" t="s">
        <v>109</v>
      </c>
      <c r="H32" s="131">
        <v>1</v>
      </c>
      <c r="I32" s="134"/>
      <c r="J32" s="134"/>
      <c r="K32" s="134">
        <v>1</v>
      </c>
      <c r="L32" s="134"/>
      <c r="M32" s="135"/>
      <c r="N32" s="135"/>
      <c r="O32" s="136"/>
    </row>
    <row r="33" spans="1:15" s="108" customFormat="1" ht="162" hidden="1" x14ac:dyDescent="0.25">
      <c r="A33" s="126">
        <v>31</v>
      </c>
      <c r="B33" s="159" t="s">
        <v>110</v>
      </c>
      <c r="C33" s="160" t="s">
        <v>111</v>
      </c>
      <c r="D33" s="161" t="s">
        <v>569</v>
      </c>
      <c r="E33" s="159" t="s">
        <v>85</v>
      </c>
      <c r="F33" s="159" t="s">
        <v>34</v>
      </c>
      <c r="G33" s="130" t="s">
        <v>112</v>
      </c>
      <c r="H33" s="131">
        <v>1</v>
      </c>
      <c r="I33" s="134"/>
      <c r="J33" s="134"/>
      <c r="K33" s="134">
        <v>1</v>
      </c>
      <c r="L33" s="134"/>
      <c r="M33" s="135"/>
      <c r="N33" s="135"/>
      <c r="O33" s="136"/>
    </row>
    <row r="34" spans="1:15" s="108" customFormat="1" ht="72" hidden="1" x14ac:dyDescent="0.25">
      <c r="A34" s="126">
        <v>32</v>
      </c>
      <c r="B34" s="159" t="s">
        <v>1030</v>
      </c>
      <c r="C34" s="160" t="s">
        <v>1029</v>
      </c>
      <c r="D34" s="161" t="s">
        <v>569</v>
      </c>
      <c r="E34" s="159" t="s">
        <v>79</v>
      </c>
      <c r="F34" s="159" t="s">
        <v>174</v>
      </c>
      <c r="G34" s="130" t="s">
        <v>1031</v>
      </c>
      <c r="H34" s="131">
        <v>1</v>
      </c>
      <c r="I34" s="134"/>
      <c r="J34" s="134"/>
      <c r="K34" s="134">
        <v>1</v>
      </c>
      <c r="L34" s="134"/>
      <c r="M34" s="135"/>
      <c r="N34" s="135"/>
      <c r="O34" s="136"/>
    </row>
    <row r="35" spans="1:15" s="108" customFormat="1" ht="144" hidden="1" x14ac:dyDescent="0.25">
      <c r="A35" s="126">
        <v>33</v>
      </c>
      <c r="B35" s="159" t="s">
        <v>110</v>
      </c>
      <c r="C35" s="160" t="s">
        <v>113</v>
      </c>
      <c r="D35" s="161" t="s">
        <v>569</v>
      </c>
      <c r="E35" s="159" t="s">
        <v>85</v>
      </c>
      <c r="F35" s="159" t="s">
        <v>34</v>
      </c>
      <c r="G35" s="130" t="s">
        <v>114</v>
      </c>
      <c r="H35" s="131">
        <v>1</v>
      </c>
      <c r="I35" s="134"/>
      <c r="J35" s="134"/>
      <c r="K35" s="134">
        <v>1</v>
      </c>
      <c r="L35" s="134"/>
      <c r="M35" s="135"/>
      <c r="N35" s="135"/>
      <c r="O35" s="136"/>
    </row>
    <row r="36" spans="1:15" s="108" customFormat="1" ht="162" hidden="1" x14ac:dyDescent="0.25">
      <c r="A36" s="126">
        <v>34</v>
      </c>
      <c r="B36" s="159" t="s">
        <v>303</v>
      </c>
      <c r="C36" s="160" t="s">
        <v>707</v>
      </c>
      <c r="D36" s="161" t="s">
        <v>304</v>
      </c>
      <c r="E36" s="159" t="s">
        <v>85</v>
      </c>
      <c r="F36" s="159" t="s">
        <v>33</v>
      </c>
      <c r="G36" s="130" t="s">
        <v>305</v>
      </c>
      <c r="H36" s="131">
        <v>1</v>
      </c>
      <c r="I36" s="134"/>
      <c r="J36" s="134"/>
      <c r="K36" s="134">
        <v>1</v>
      </c>
      <c r="L36" s="134"/>
      <c r="M36" s="135"/>
      <c r="N36" s="135" t="s">
        <v>1043</v>
      </c>
      <c r="O36" s="136"/>
    </row>
    <row r="37" spans="1:15" s="108" customFormat="1" ht="108" hidden="1" x14ac:dyDescent="0.25">
      <c r="A37" s="126">
        <v>35</v>
      </c>
      <c r="B37" s="159" t="s">
        <v>303</v>
      </c>
      <c r="C37" s="160" t="s">
        <v>789</v>
      </c>
      <c r="D37" s="161" t="s">
        <v>304</v>
      </c>
      <c r="E37" s="159" t="s">
        <v>79</v>
      </c>
      <c r="F37" s="159" t="s">
        <v>56</v>
      </c>
      <c r="G37" s="130" t="s">
        <v>404</v>
      </c>
      <c r="H37" s="131">
        <v>1</v>
      </c>
      <c r="I37" s="134"/>
      <c r="J37" s="134"/>
      <c r="K37" s="134">
        <v>1</v>
      </c>
      <c r="L37" s="134"/>
      <c r="M37" s="135"/>
      <c r="N37" s="135"/>
      <c r="O37" s="136"/>
    </row>
    <row r="38" spans="1:15" s="108" customFormat="1" ht="72" hidden="1" x14ac:dyDescent="0.25">
      <c r="A38" s="126">
        <v>36</v>
      </c>
      <c r="B38" s="159" t="s">
        <v>1048</v>
      </c>
      <c r="C38" s="160" t="s">
        <v>1046</v>
      </c>
      <c r="D38" s="161" t="s">
        <v>1047</v>
      </c>
      <c r="E38" s="159" t="s">
        <v>82</v>
      </c>
      <c r="F38" s="159" t="s">
        <v>26</v>
      </c>
      <c r="G38" s="130" t="s">
        <v>1045</v>
      </c>
      <c r="H38" s="131">
        <v>1</v>
      </c>
      <c r="I38" s="134"/>
      <c r="J38" s="134"/>
      <c r="K38" s="134">
        <v>1</v>
      </c>
      <c r="L38" s="134"/>
      <c r="M38" s="135" t="s">
        <v>994</v>
      </c>
      <c r="N38" s="135"/>
      <c r="O38" s="136"/>
    </row>
    <row r="39" spans="1:15" s="108" customFormat="1" ht="72" hidden="1" x14ac:dyDescent="0.25">
      <c r="A39" s="126">
        <v>37</v>
      </c>
      <c r="B39" s="159" t="s">
        <v>1044</v>
      </c>
      <c r="C39" s="160" t="s">
        <v>1049</v>
      </c>
      <c r="D39" s="161" t="s">
        <v>1047</v>
      </c>
      <c r="E39" s="159" t="s">
        <v>85</v>
      </c>
      <c r="F39" s="159" t="s">
        <v>34</v>
      </c>
      <c r="G39" s="130" t="s">
        <v>1050</v>
      </c>
      <c r="H39" s="131">
        <v>1</v>
      </c>
      <c r="I39" s="134"/>
      <c r="J39" s="134"/>
      <c r="K39" s="134">
        <v>1</v>
      </c>
      <c r="L39" s="134"/>
      <c r="M39" s="135"/>
      <c r="N39" s="135"/>
      <c r="O39" s="136"/>
    </row>
    <row r="40" spans="1:15" s="108" customFormat="1" ht="72" hidden="1" x14ac:dyDescent="0.25">
      <c r="A40" s="126">
        <v>38</v>
      </c>
      <c r="B40" s="159" t="s">
        <v>1044</v>
      </c>
      <c r="C40" s="160" t="s">
        <v>1052</v>
      </c>
      <c r="D40" s="161" t="s">
        <v>1047</v>
      </c>
      <c r="E40" s="159" t="s">
        <v>85</v>
      </c>
      <c r="F40" s="159" t="s">
        <v>34</v>
      </c>
      <c r="G40" s="130" t="s">
        <v>1051</v>
      </c>
      <c r="H40" s="131">
        <v>1</v>
      </c>
      <c r="I40" s="134"/>
      <c r="J40" s="134"/>
      <c r="K40" s="134">
        <v>1</v>
      </c>
      <c r="L40" s="134"/>
      <c r="M40" s="135"/>
      <c r="N40" s="135"/>
      <c r="O40" s="136"/>
    </row>
    <row r="41" spans="1:15" s="108" customFormat="1" ht="108" hidden="1" x14ac:dyDescent="0.25">
      <c r="A41" s="126">
        <v>39</v>
      </c>
      <c r="B41" s="127" t="s">
        <v>456</v>
      </c>
      <c r="C41" s="128" t="s">
        <v>648</v>
      </c>
      <c r="D41" s="129" t="s">
        <v>649</v>
      </c>
      <c r="E41" s="127" t="s">
        <v>18</v>
      </c>
      <c r="F41" s="127" t="s">
        <v>16</v>
      </c>
      <c r="G41" s="130" t="s">
        <v>650</v>
      </c>
      <c r="H41" s="131">
        <v>1</v>
      </c>
      <c r="I41" s="134"/>
      <c r="J41" s="134">
        <v>1</v>
      </c>
      <c r="K41" s="134"/>
      <c r="L41" s="134" t="s">
        <v>1020</v>
      </c>
      <c r="M41" s="135"/>
      <c r="N41" s="135"/>
      <c r="O41" s="136"/>
    </row>
    <row r="42" spans="1:15" s="108" customFormat="1" ht="126" hidden="1" x14ac:dyDescent="0.25">
      <c r="A42" s="126">
        <v>40</v>
      </c>
      <c r="B42" s="127" t="s">
        <v>124</v>
      </c>
      <c r="C42" s="128" t="s">
        <v>790</v>
      </c>
      <c r="D42" s="129" t="s">
        <v>405</v>
      </c>
      <c r="E42" s="127" t="s">
        <v>79</v>
      </c>
      <c r="F42" s="127" t="s">
        <v>53</v>
      </c>
      <c r="G42" s="130" t="s">
        <v>406</v>
      </c>
      <c r="H42" s="131">
        <v>1</v>
      </c>
      <c r="I42" s="134"/>
      <c r="J42" s="134">
        <v>1</v>
      </c>
      <c r="K42" s="134"/>
      <c r="L42" s="134" t="s">
        <v>80</v>
      </c>
      <c r="M42" s="135"/>
      <c r="N42" s="135"/>
      <c r="O42" s="136"/>
    </row>
    <row r="43" spans="1:15" s="108" customFormat="1" ht="90" hidden="1" x14ac:dyDescent="0.25">
      <c r="A43" s="126">
        <v>41</v>
      </c>
      <c r="B43" s="159" t="s">
        <v>120</v>
      </c>
      <c r="C43" s="160" t="s">
        <v>905</v>
      </c>
      <c r="D43" s="161" t="s">
        <v>405</v>
      </c>
      <c r="E43" s="159" t="s">
        <v>79</v>
      </c>
      <c r="F43" s="159" t="s">
        <v>62</v>
      </c>
      <c r="G43" s="130" t="s">
        <v>121</v>
      </c>
      <c r="H43" s="131">
        <v>1</v>
      </c>
      <c r="I43" s="134"/>
      <c r="J43" s="134"/>
      <c r="K43" s="134">
        <v>1</v>
      </c>
      <c r="L43" s="134"/>
      <c r="M43" s="135"/>
      <c r="N43" s="135"/>
      <c r="O43" s="136"/>
    </row>
    <row r="44" spans="1:15" s="108" customFormat="1" ht="90" hidden="1" x14ac:dyDescent="0.25">
      <c r="A44" s="126">
        <v>42</v>
      </c>
      <c r="B44" s="159" t="s">
        <v>1082</v>
      </c>
      <c r="C44" s="160" t="s">
        <v>1083</v>
      </c>
      <c r="D44" s="161" t="s">
        <v>405</v>
      </c>
      <c r="E44" s="159" t="s">
        <v>85</v>
      </c>
      <c r="F44" s="159" t="s">
        <v>987</v>
      </c>
      <c r="G44" s="130" t="s">
        <v>1084</v>
      </c>
      <c r="H44" s="131">
        <v>1</v>
      </c>
      <c r="I44" s="134"/>
      <c r="J44" s="134"/>
      <c r="K44" s="134">
        <v>1</v>
      </c>
      <c r="L44" s="134"/>
      <c r="M44" s="135"/>
      <c r="N44" s="135"/>
      <c r="O44" s="136"/>
    </row>
    <row r="45" spans="1:15" s="108" customFormat="1" ht="90" hidden="1" x14ac:dyDescent="0.25">
      <c r="A45" s="126">
        <v>43</v>
      </c>
      <c r="B45" s="159" t="s">
        <v>211</v>
      </c>
      <c r="C45" s="160" t="s">
        <v>651</v>
      </c>
      <c r="D45" s="161" t="s">
        <v>212</v>
      </c>
      <c r="E45" s="159" t="s">
        <v>86</v>
      </c>
      <c r="F45" s="159" t="s">
        <v>49</v>
      </c>
      <c r="G45" s="130" t="s">
        <v>213</v>
      </c>
      <c r="H45" s="131">
        <v>1</v>
      </c>
      <c r="I45" s="134"/>
      <c r="J45" s="134"/>
      <c r="K45" s="134">
        <v>1</v>
      </c>
      <c r="L45" s="134"/>
      <c r="M45" s="135"/>
      <c r="N45" s="135"/>
      <c r="O45" s="136"/>
    </row>
    <row r="46" spans="1:15" s="108" customFormat="1" ht="108" hidden="1" x14ac:dyDescent="0.25">
      <c r="A46" s="126">
        <v>44</v>
      </c>
      <c r="B46" s="164" t="s">
        <v>211</v>
      </c>
      <c r="C46" s="165" t="s">
        <v>733</v>
      </c>
      <c r="D46" s="166" t="s">
        <v>212</v>
      </c>
      <c r="E46" s="164" t="s">
        <v>86</v>
      </c>
      <c r="F46" s="164" t="s">
        <v>49</v>
      </c>
      <c r="G46" s="130" t="s">
        <v>333</v>
      </c>
      <c r="H46" s="131">
        <v>1</v>
      </c>
      <c r="I46" s="134"/>
      <c r="J46" s="134"/>
      <c r="K46" s="134"/>
      <c r="L46" s="134">
        <v>1</v>
      </c>
      <c r="M46" s="135"/>
      <c r="N46" s="135"/>
      <c r="O46" s="136"/>
    </row>
    <row r="47" spans="1:15" s="108" customFormat="1" ht="126" hidden="1" x14ac:dyDescent="0.25">
      <c r="A47" s="126">
        <v>45</v>
      </c>
      <c r="B47" s="164" t="s">
        <v>211</v>
      </c>
      <c r="C47" s="165" t="s">
        <v>738</v>
      </c>
      <c r="D47" s="166" t="s">
        <v>212</v>
      </c>
      <c r="E47" s="164" t="s">
        <v>86</v>
      </c>
      <c r="F47" s="164" t="s">
        <v>49</v>
      </c>
      <c r="G47" s="130" t="s">
        <v>339</v>
      </c>
      <c r="H47" s="131">
        <v>1</v>
      </c>
      <c r="I47" s="134"/>
      <c r="J47" s="134"/>
      <c r="K47" s="134"/>
      <c r="L47" s="134">
        <v>1</v>
      </c>
      <c r="M47" s="135"/>
      <c r="N47" s="135"/>
      <c r="O47" s="136"/>
    </row>
    <row r="48" spans="1:15" s="108" customFormat="1" ht="126" hidden="1" x14ac:dyDescent="0.25">
      <c r="A48" s="126">
        <v>46</v>
      </c>
      <c r="B48" s="164" t="s">
        <v>211</v>
      </c>
      <c r="C48" s="165" t="s">
        <v>739</v>
      </c>
      <c r="D48" s="166" t="s">
        <v>212</v>
      </c>
      <c r="E48" s="164" t="s">
        <v>86</v>
      </c>
      <c r="F48" s="164" t="s">
        <v>49</v>
      </c>
      <c r="G48" s="130" t="s">
        <v>340</v>
      </c>
      <c r="H48" s="131">
        <v>1</v>
      </c>
      <c r="I48" s="134"/>
      <c r="J48" s="134"/>
      <c r="K48" s="134"/>
      <c r="L48" s="134">
        <v>1</v>
      </c>
      <c r="M48" s="135"/>
      <c r="N48" s="135"/>
      <c r="O48" s="136"/>
    </row>
    <row r="49" spans="1:15" s="108" customFormat="1" ht="126" hidden="1" x14ac:dyDescent="0.25">
      <c r="A49" s="126">
        <v>47</v>
      </c>
      <c r="B49" s="164" t="s">
        <v>211</v>
      </c>
      <c r="C49" s="165" t="s">
        <v>740</v>
      </c>
      <c r="D49" s="166" t="s">
        <v>212</v>
      </c>
      <c r="E49" s="164" t="s">
        <v>86</v>
      </c>
      <c r="F49" s="164" t="s">
        <v>49</v>
      </c>
      <c r="G49" s="130" t="s">
        <v>341</v>
      </c>
      <c r="H49" s="131">
        <v>1</v>
      </c>
      <c r="I49" s="134"/>
      <c r="J49" s="134"/>
      <c r="K49" s="134"/>
      <c r="L49" s="134">
        <v>1</v>
      </c>
      <c r="M49" s="135"/>
      <c r="N49" s="135"/>
      <c r="O49" s="136"/>
    </row>
    <row r="50" spans="1:15" s="108" customFormat="1" ht="126" hidden="1" x14ac:dyDescent="0.25">
      <c r="A50" s="126">
        <v>48</v>
      </c>
      <c r="B50" s="164" t="s">
        <v>211</v>
      </c>
      <c r="C50" s="165" t="s">
        <v>741</v>
      </c>
      <c r="D50" s="166" t="s">
        <v>212</v>
      </c>
      <c r="E50" s="164" t="s">
        <v>86</v>
      </c>
      <c r="F50" s="164" t="s">
        <v>49</v>
      </c>
      <c r="G50" s="130" t="s">
        <v>342</v>
      </c>
      <c r="H50" s="131">
        <v>1</v>
      </c>
      <c r="I50" s="134"/>
      <c r="J50" s="134"/>
      <c r="K50" s="134"/>
      <c r="L50" s="134">
        <v>1</v>
      </c>
      <c r="M50" s="135"/>
      <c r="N50" s="135"/>
      <c r="O50" s="136"/>
    </row>
    <row r="51" spans="1:15" s="108" customFormat="1" ht="108" hidden="1" x14ac:dyDescent="0.25">
      <c r="A51" s="126">
        <v>49</v>
      </c>
      <c r="B51" s="164" t="s">
        <v>211</v>
      </c>
      <c r="C51" s="165" t="s">
        <v>742</v>
      </c>
      <c r="D51" s="166" t="s">
        <v>212</v>
      </c>
      <c r="E51" s="164" t="s">
        <v>86</v>
      </c>
      <c r="F51" s="164" t="s">
        <v>49</v>
      </c>
      <c r="G51" s="130" t="s">
        <v>343</v>
      </c>
      <c r="H51" s="131">
        <v>1</v>
      </c>
      <c r="I51" s="134"/>
      <c r="J51" s="134"/>
      <c r="K51" s="134"/>
      <c r="L51" s="134">
        <v>1</v>
      </c>
      <c r="M51" s="135"/>
      <c r="N51" s="135"/>
      <c r="O51" s="136"/>
    </row>
    <row r="52" spans="1:15" s="108" customFormat="1" ht="108" hidden="1" x14ac:dyDescent="0.25">
      <c r="A52" s="126">
        <v>50</v>
      </c>
      <c r="B52" s="159" t="s">
        <v>438</v>
      </c>
      <c r="C52" s="160" t="s">
        <v>812</v>
      </c>
      <c r="D52" s="161" t="s">
        <v>212</v>
      </c>
      <c r="E52" s="159" t="s">
        <v>85</v>
      </c>
      <c r="F52" s="159" t="s">
        <v>1005</v>
      </c>
      <c r="G52" s="130" t="s">
        <v>439</v>
      </c>
      <c r="H52" s="131">
        <v>1</v>
      </c>
      <c r="I52" s="134"/>
      <c r="J52" s="134"/>
      <c r="K52" s="134">
        <v>1</v>
      </c>
      <c r="L52" s="134"/>
      <c r="M52" s="135"/>
      <c r="N52" s="135"/>
      <c r="O52" s="136"/>
    </row>
    <row r="53" spans="1:15" s="108" customFormat="1" ht="90" hidden="1" x14ac:dyDescent="0.25">
      <c r="A53" s="126">
        <v>51</v>
      </c>
      <c r="B53" s="159" t="s">
        <v>438</v>
      </c>
      <c r="C53" s="160" t="s">
        <v>813</v>
      </c>
      <c r="D53" s="161" t="s">
        <v>212</v>
      </c>
      <c r="E53" s="159" t="s">
        <v>86</v>
      </c>
      <c r="F53" s="159" t="s">
        <v>1005</v>
      </c>
      <c r="G53" s="130" t="s">
        <v>440</v>
      </c>
      <c r="H53" s="131">
        <v>1</v>
      </c>
      <c r="I53" s="134"/>
      <c r="J53" s="134"/>
      <c r="K53" s="134">
        <v>1</v>
      </c>
      <c r="L53" s="134"/>
      <c r="M53" s="135"/>
      <c r="N53" s="135"/>
      <c r="O53" s="136"/>
    </row>
    <row r="54" spans="1:15" s="108" customFormat="1" ht="72" hidden="1" x14ac:dyDescent="0.25">
      <c r="A54" s="126">
        <v>52</v>
      </c>
      <c r="B54" s="127" t="s">
        <v>438</v>
      </c>
      <c r="C54" s="128" t="s">
        <v>1091</v>
      </c>
      <c r="D54" s="129" t="s">
        <v>212</v>
      </c>
      <c r="E54" s="127" t="s">
        <v>86</v>
      </c>
      <c r="F54" s="127" t="s">
        <v>49</v>
      </c>
      <c r="G54" s="130" t="s">
        <v>441</v>
      </c>
      <c r="H54" s="131">
        <v>1</v>
      </c>
      <c r="I54" s="134"/>
      <c r="J54" s="134">
        <v>1</v>
      </c>
      <c r="K54" s="134"/>
      <c r="L54" s="134" t="s">
        <v>80</v>
      </c>
      <c r="M54" s="135" t="s">
        <v>994</v>
      </c>
      <c r="N54" s="135"/>
      <c r="O54" s="136"/>
    </row>
    <row r="55" spans="1:15" s="108" customFormat="1" ht="144" hidden="1" x14ac:dyDescent="0.25">
      <c r="A55" s="126">
        <v>53</v>
      </c>
      <c r="B55" s="164" t="s">
        <v>214</v>
      </c>
      <c r="C55" s="165" t="s">
        <v>652</v>
      </c>
      <c r="D55" s="166" t="s">
        <v>215</v>
      </c>
      <c r="E55" s="164" t="s">
        <v>84</v>
      </c>
      <c r="F55" s="164" t="s">
        <v>42</v>
      </c>
      <c r="G55" s="130" t="s">
        <v>216</v>
      </c>
      <c r="H55" s="131">
        <v>1</v>
      </c>
      <c r="I55" s="134"/>
      <c r="J55" s="134"/>
      <c r="K55" s="134"/>
      <c r="L55" s="134">
        <v>1</v>
      </c>
      <c r="M55" s="135"/>
      <c r="N55" s="135"/>
      <c r="O55" s="136"/>
    </row>
    <row r="56" spans="1:15" s="108" customFormat="1" ht="144" hidden="1" x14ac:dyDescent="0.25">
      <c r="A56" s="126">
        <v>54</v>
      </c>
      <c r="B56" s="159" t="s">
        <v>244</v>
      </c>
      <c r="C56" s="160" t="s">
        <v>672</v>
      </c>
      <c r="D56" s="161" t="s">
        <v>245</v>
      </c>
      <c r="E56" s="159" t="s">
        <v>86</v>
      </c>
      <c r="F56" s="159" t="s">
        <v>172</v>
      </c>
      <c r="G56" s="130" t="s">
        <v>246</v>
      </c>
      <c r="H56" s="131">
        <v>1</v>
      </c>
      <c r="I56" s="134"/>
      <c r="J56" s="134"/>
      <c r="K56" s="134">
        <v>1</v>
      </c>
      <c r="L56" s="134"/>
      <c r="M56" s="135"/>
      <c r="N56" s="135"/>
      <c r="O56" s="136"/>
    </row>
    <row r="57" spans="1:15" s="108" customFormat="1" ht="108" hidden="1" x14ac:dyDescent="0.25">
      <c r="A57" s="126">
        <v>55</v>
      </c>
      <c r="B57" s="159" t="s">
        <v>244</v>
      </c>
      <c r="C57" s="160" t="s">
        <v>673</v>
      </c>
      <c r="D57" s="161" t="s">
        <v>245</v>
      </c>
      <c r="E57" s="159" t="s">
        <v>79</v>
      </c>
      <c r="F57" s="159" t="s">
        <v>55</v>
      </c>
      <c r="G57" s="130" t="s">
        <v>247</v>
      </c>
      <c r="H57" s="131">
        <v>1</v>
      </c>
      <c r="I57" s="134"/>
      <c r="J57" s="134"/>
      <c r="K57" s="134">
        <v>1</v>
      </c>
      <c r="L57" s="134"/>
      <c r="M57" s="135"/>
      <c r="N57" s="135"/>
      <c r="O57" s="136"/>
    </row>
    <row r="58" spans="1:15" s="108" customFormat="1" ht="108" hidden="1" x14ac:dyDescent="0.25">
      <c r="A58" s="126">
        <v>56</v>
      </c>
      <c r="B58" s="159" t="s">
        <v>244</v>
      </c>
      <c r="C58" s="160" t="s">
        <v>674</v>
      </c>
      <c r="D58" s="161" t="s">
        <v>245</v>
      </c>
      <c r="E58" s="159" t="s">
        <v>86</v>
      </c>
      <c r="F58" s="159" t="s">
        <v>172</v>
      </c>
      <c r="G58" s="130" t="s">
        <v>248</v>
      </c>
      <c r="H58" s="131">
        <v>1</v>
      </c>
      <c r="I58" s="134"/>
      <c r="J58" s="134"/>
      <c r="K58" s="134">
        <v>1</v>
      </c>
      <c r="L58" s="134"/>
      <c r="M58" s="135"/>
      <c r="N58" s="135"/>
      <c r="O58" s="136"/>
    </row>
    <row r="59" spans="1:15" s="108" customFormat="1" ht="54" hidden="1" x14ac:dyDescent="0.25">
      <c r="A59" s="126">
        <v>57</v>
      </c>
      <c r="B59" s="127" t="s">
        <v>298</v>
      </c>
      <c r="C59" s="128" t="s">
        <v>1092</v>
      </c>
      <c r="D59" s="129" t="s">
        <v>245</v>
      </c>
      <c r="E59" s="127" t="s">
        <v>86</v>
      </c>
      <c r="F59" s="127" t="s">
        <v>49</v>
      </c>
      <c r="G59" s="130" t="s">
        <v>422</v>
      </c>
      <c r="H59" s="131">
        <v>1</v>
      </c>
      <c r="I59" s="134"/>
      <c r="J59" s="134">
        <v>1</v>
      </c>
      <c r="K59" s="134"/>
      <c r="L59" s="134" t="s">
        <v>80</v>
      </c>
      <c r="M59" s="135" t="s">
        <v>994</v>
      </c>
      <c r="N59" s="135"/>
      <c r="O59" s="136"/>
    </row>
    <row r="60" spans="1:15" s="108" customFormat="1" ht="90" hidden="1" x14ac:dyDescent="0.25">
      <c r="A60" s="126">
        <v>58</v>
      </c>
      <c r="B60" s="159" t="s">
        <v>444</v>
      </c>
      <c r="C60" s="160" t="s">
        <v>998</v>
      </c>
      <c r="D60" s="161" t="s">
        <v>245</v>
      </c>
      <c r="E60" s="159" t="s">
        <v>84</v>
      </c>
      <c r="F60" s="159" t="s">
        <v>41</v>
      </c>
      <c r="G60" s="130" t="s">
        <v>446</v>
      </c>
      <c r="H60" s="131">
        <v>1</v>
      </c>
      <c r="I60" s="134"/>
      <c r="J60" s="134"/>
      <c r="K60" s="134">
        <v>1</v>
      </c>
      <c r="L60" s="134"/>
      <c r="M60" s="135"/>
      <c r="N60" s="135"/>
      <c r="O60" s="136"/>
    </row>
    <row r="61" spans="1:15" s="108" customFormat="1" ht="126" hidden="1" x14ac:dyDescent="0.25">
      <c r="A61" s="126">
        <v>59</v>
      </c>
      <c r="B61" s="159" t="s">
        <v>444</v>
      </c>
      <c r="C61" s="160" t="s">
        <v>816</v>
      </c>
      <c r="D61" s="161" t="s">
        <v>245</v>
      </c>
      <c r="E61" s="159" t="s">
        <v>86</v>
      </c>
      <c r="F61" s="159" t="s">
        <v>48</v>
      </c>
      <c r="G61" s="130" t="s">
        <v>447</v>
      </c>
      <c r="H61" s="131">
        <v>1</v>
      </c>
      <c r="I61" s="134"/>
      <c r="J61" s="134"/>
      <c r="K61" s="134">
        <v>1</v>
      </c>
      <c r="L61" s="134"/>
      <c r="M61" s="135"/>
      <c r="N61" s="135"/>
      <c r="O61" s="136"/>
    </row>
    <row r="62" spans="1:15" s="108" customFormat="1" ht="108" hidden="1" x14ac:dyDescent="0.25">
      <c r="A62" s="126">
        <v>60</v>
      </c>
      <c r="B62" s="159" t="s">
        <v>93</v>
      </c>
      <c r="C62" s="160" t="s">
        <v>737</v>
      </c>
      <c r="D62" s="161" t="s">
        <v>337</v>
      </c>
      <c r="E62" s="159" t="s">
        <v>79</v>
      </c>
      <c r="F62" s="159" t="s">
        <v>61</v>
      </c>
      <c r="G62" s="130" t="s">
        <v>338</v>
      </c>
      <c r="H62" s="131">
        <v>1</v>
      </c>
      <c r="I62" s="134"/>
      <c r="J62" s="134"/>
      <c r="K62" s="134">
        <v>1</v>
      </c>
      <c r="L62" s="134"/>
      <c r="M62" s="135"/>
      <c r="N62" s="135"/>
      <c r="O62" s="136"/>
    </row>
    <row r="63" spans="1:15" s="108" customFormat="1" ht="108" hidden="1" x14ac:dyDescent="0.25">
      <c r="A63" s="126">
        <v>61</v>
      </c>
      <c r="B63" s="159" t="s">
        <v>93</v>
      </c>
      <c r="C63" s="160" t="s">
        <v>744</v>
      </c>
      <c r="D63" s="161" t="s">
        <v>337</v>
      </c>
      <c r="E63" s="159" t="s">
        <v>79</v>
      </c>
      <c r="F63" s="159" t="s">
        <v>61</v>
      </c>
      <c r="G63" s="130" t="s">
        <v>345</v>
      </c>
      <c r="H63" s="131">
        <v>1</v>
      </c>
      <c r="I63" s="134"/>
      <c r="J63" s="134"/>
      <c r="K63" s="134">
        <v>1</v>
      </c>
      <c r="L63" s="134"/>
      <c r="M63" s="135"/>
      <c r="N63" s="135"/>
      <c r="O63" s="136"/>
    </row>
    <row r="64" spans="1:15" s="108" customFormat="1" ht="90" hidden="1" x14ac:dyDescent="0.25">
      <c r="A64" s="126">
        <v>62</v>
      </c>
      <c r="B64" s="159" t="s">
        <v>93</v>
      </c>
      <c r="C64" s="160" t="s">
        <v>745</v>
      </c>
      <c r="D64" s="161" t="s">
        <v>337</v>
      </c>
      <c r="E64" s="159" t="s">
        <v>79</v>
      </c>
      <c r="F64" s="159" t="s">
        <v>61</v>
      </c>
      <c r="G64" s="130" t="s">
        <v>346</v>
      </c>
      <c r="H64" s="131">
        <v>1</v>
      </c>
      <c r="I64" s="134"/>
      <c r="J64" s="134"/>
      <c r="K64" s="134">
        <v>1</v>
      </c>
      <c r="L64" s="134"/>
      <c r="M64" s="135"/>
      <c r="N64" s="135"/>
      <c r="O64" s="136"/>
    </row>
    <row r="65" spans="1:15" s="108" customFormat="1" ht="126" hidden="1" x14ac:dyDescent="0.25">
      <c r="A65" s="126">
        <v>63</v>
      </c>
      <c r="B65" s="159" t="s">
        <v>310</v>
      </c>
      <c r="C65" s="160" t="s">
        <v>714</v>
      </c>
      <c r="D65" s="161" t="s">
        <v>311</v>
      </c>
      <c r="E65" s="159" t="s">
        <v>86</v>
      </c>
      <c r="F65" s="159" t="s">
        <v>48</v>
      </c>
      <c r="G65" s="130" t="s">
        <v>312</v>
      </c>
      <c r="H65" s="131">
        <v>1</v>
      </c>
      <c r="I65" s="134"/>
      <c r="J65" s="134"/>
      <c r="K65" s="134">
        <v>1</v>
      </c>
      <c r="L65" s="134"/>
      <c r="M65" s="135"/>
      <c r="N65" s="135"/>
      <c r="O65" s="136"/>
    </row>
    <row r="66" spans="1:15" s="108" customFormat="1" ht="108" hidden="1" x14ac:dyDescent="0.25">
      <c r="A66" s="126">
        <v>64</v>
      </c>
      <c r="B66" s="159" t="s">
        <v>310</v>
      </c>
      <c r="C66" s="160" t="s">
        <v>719</v>
      </c>
      <c r="D66" s="161" t="s">
        <v>311</v>
      </c>
      <c r="E66" s="159" t="s">
        <v>86</v>
      </c>
      <c r="F66" s="159" t="s">
        <v>48</v>
      </c>
      <c r="G66" s="130" t="s">
        <v>319</v>
      </c>
      <c r="H66" s="131">
        <v>1</v>
      </c>
      <c r="I66" s="134"/>
      <c r="J66" s="134"/>
      <c r="K66" s="134">
        <v>1</v>
      </c>
      <c r="L66" s="134"/>
      <c r="M66" s="135"/>
      <c r="N66" s="135"/>
      <c r="O66" s="136"/>
    </row>
    <row r="67" spans="1:15" s="108" customFormat="1" ht="126" hidden="1" x14ac:dyDescent="0.25">
      <c r="A67" s="126">
        <v>65</v>
      </c>
      <c r="B67" s="164" t="s">
        <v>360</v>
      </c>
      <c r="C67" s="165" t="s">
        <v>756</v>
      </c>
      <c r="D67" s="166" t="s">
        <v>311</v>
      </c>
      <c r="E67" s="164" t="s">
        <v>18</v>
      </c>
      <c r="F67" s="164" t="s">
        <v>16</v>
      </c>
      <c r="G67" s="130" t="s">
        <v>361</v>
      </c>
      <c r="H67" s="131">
        <v>1</v>
      </c>
      <c r="I67" s="134"/>
      <c r="J67" s="134"/>
      <c r="K67" s="134"/>
      <c r="L67" s="134">
        <v>1</v>
      </c>
      <c r="M67" s="135"/>
      <c r="N67" s="135"/>
      <c r="O67" s="136"/>
    </row>
    <row r="68" spans="1:15" s="108" customFormat="1" ht="108" hidden="1" x14ac:dyDescent="0.25">
      <c r="A68" s="126">
        <v>66</v>
      </c>
      <c r="B68" s="159" t="s">
        <v>99</v>
      </c>
      <c r="C68" s="160" t="s">
        <v>718</v>
      </c>
      <c r="D68" s="161" t="s">
        <v>317</v>
      </c>
      <c r="E68" s="159" t="s">
        <v>84</v>
      </c>
      <c r="F68" s="159" t="s">
        <v>41</v>
      </c>
      <c r="G68" s="130" t="s">
        <v>318</v>
      </c>
      <c r="H68" s="131">
        <v>1</v>
      </c>
      <c r="I68" s="134"/>
      <c r="J68" s="134"/>
      <c r="K68" s="134">
        <v>1</v>
      </c>
      <c r="L68" s="134"/>
      <c r="M68" s="135"/>
      <c r="N68" s="135"/>
      <c r="O68" s="136"/>
    </row>
    <row r="69" spans="1:15" s="108" customFormat="1" ht="54" hidden="1" x14ac:dyDescent="0.25">
      <c r="A69" s="126">
        <v>67</v>
      </c>
      <c r="B69" s="159" t="s">
        <v>1061</v>
      </c>
      <c r="C69" s="160" t="s">
        <v>1060</v>
      </c>
      <c r="D69" s="161" t="s">
        <v>317</v>
      </c>
      <c r="E69" s="159" t="s">
        <v>85</v>
      </c>
      <c r="F69" s="159" t="s">
        <v>34</v>
      </c>
      <c r="G69" s="130" t="s">
        <v>1062</v>
      </c>
      <c r="H69" s="131">
        <v>1</v>
      </c>
      <c r="I69" s="134"/>
      <c r="J69" s="134"/>
      <c r="K69" s="134">
        <v>1</v>
      </c>
      <c r="L69" s="134"/>
      <c r="M69" s="135"/>
      <c r="N69" s="135"/>
      <c r="O69" s="136"/>
    </row>
    <row r="70" spans="1:15" s="108" customFormat="1" ht="180" hidden="1" x14ac:dyDescent="0.25">
      <c r="A70" s="126">
        <v>68</v>
      </c>
      <c r="B70" s="159" t="s">
        <v>99</v>
      </c>
      <c r="C70" s="160" t="s">
        <v>682</v>
      </c>
      <c r="D70" s="161" t="s">
        <v>261</v>
      </c>
      <c r="E70" s="159" t="s">
        <v>18</v>
      </c>
      <c r="F70" s="159" t="s">
        <v>19</v>
      </c>
      <c r="G70" s="130" t="s">
        <v>262</v>
      </c>
      <c r="H70" s="131">
        <v>1</v>
      </c>
      <c r="I70" s="134"/>
      <c r="J70" s="134"/>
      <c r="K70" s="134">
        <v>1</v>
      </c>
      <c r="L70" s="134"/>
      <c r="M70" s="135"/>
      <c r="N70" s="135"/>
      <c r="O70" s="136"/>
    </row>
    <row r="71" spans="1:15" s="108" customFormat="1" ht="108" hidden="1" x14ac:dyDescent="0.25">
      <c r="A71" s="126">
        <v>69</v>
      </c>
      <c r="B71" s="159" t="s">
        <v>99</v>
      </c>
      <c r="C71" s="160" t="s">
        <v>683</v>
      </c>
      <c r="D71" s="161" t="s">
        <v>261</v>
      </c>
      <c r="E71" s="159" t="s">
        <v>79</v>
      </c>
      <c r="F71" s="159" t="s">
        <v>55</v>
      </c>
      <c r="G71" s="130" t="s">
        <v>263</v>
      </c>
      <c r="H71" s="131">
        <v>1</v>
      </c>
      <c r="I71" s="134"/>
      <c r="J71" s="134"/>
      <c r="K71" s="134">
        <v>1</v>
      </c>
      <c r="L71" s="134"/>
      <c r="M71" s="135"/>
      <c r="N71" s="135"/>
      <c r="O71" s="136"/>
    </row>
    <row r="72" spans="1:15" s="108" customFormat="1" ht="90" hidden="1" x14ac:dyDescent="0.25">
      <c r="A72" s="126">
        <v>70</v>
      </c>
      <c r="B72" s="164" t="s">
        <v>280</v>
      </c>
      <c r="C72" s="165" t="s">
        <v>694</v>
      </c>
      <c r="D72" s="166" t="s">
        <v>281</v>
      </c>
      <c r="E72" s="164" t="s">
        <v>86</v>
      </c>
      <c r="F72" s="164" t="s">
        <v>172</v>
      </c>
      <c r="G72" s="130" t="s">
        <v>282</v>
      </c>
      <c r="H72" s="131">
        <v>1</v>
      </c>
      <c r="I72" s="134"/>
      <c r="J72" s="134"/>
      <c r="K72" s="134"/>
      <c r="L72" s="134">
        <v>1</v>
      </c>
      <c r="M72" s="135"/>
      <c r="N72" s="135"/>
      <c r="O72" s="136"/>
    </row>
    <row r="73" spans="1:15" s="108" customFormat="1" ht="126" hidden="1" x14ac:dyDescent="0.25">
      <c r="A73" s="126">
        <v>71</v>
      </c>
      <c r="B73" s="159" t="s">
        <v>1065</v>
      </c>
      <c r="C73" s="160" t="s">
        <v>1063</v>
      </c>
      <c r="D73" s="161" t="s">
        <v>281</v>
      </c>
      <c r="E73" s="159" t="s">
        <v>86</v>
      </c>
      <c r="F73" s="159" t="s">
        <v>48</v>
      </c>
      <c r="G73" s="130" t="s">
        <v>1064</v>
      </c>
      <c r="H73" s="131">
        <v>1</v>
      </c>
      <c r="I73" s="134"/>
      <c r="J73" s="134"/>
      <c r="K73" s="134">
        <v>1</v>
      </c>
      <c r="L73" s="134"/>
      <c r="M73" s="135"/>
      <c r="N73" s="135"/>
      <c r="O73" s="136"/>
    </row>
    <row r="74" spans="1:15" s="108" customFormat="1" ht="72" hidden="1" x14ac:dyDescent="0.25">
      <c r="A74" s="126">
        <v>72</v>
      </c>
      <c r="B74" s="159" t="s">
        <v>401</v>
      </c>
      <c r="C74" s="160" t="s">
        <v>788</v>
      </c>
      <c r="D74" s="161" t="s">
        <v>402</v>
      </c>
      <c r="E74" s="159" t="s">
        <v>86</v>
      </c>
      <c r="F74" s="159" t="s">
        <v>48</v>
      </c>
      <c r="G74" s="130" t="s">
        <v>403</v>
      </c>
      <c r="H74" s="131">
        <v>1</v>
      </c>
      <c r="I74" s="134"/>
      <c r="J74" s="134"/>
      <c r="K74" s="134">
        <v>1</v>
      </c>
      <c r="L74" s="134"/>
      <c r="M74" s="135"/>
      <c r="N74" s="135"/>
      <c r="O74" s="136"/>
    </row>
    <row r="75" spans="1:15" s="108" customFormat="1" ht="162" hidden="1" x14ac:dyDescent="0.25">
      <c r="A75" s="126">
        <v>73</v>
      </c>
      <c r="B75" s="127" t="s">
        <v>420</v>
      </c>
      <c r="C75" s="128" t="s">
        <v>803</v>
      </c>
      <c r="D75" s="129" t="s">
        <v>402</v>
      </c>
      <c r="E75" s="127" t="s">
        <v>85</v>
      </c>
      <c r="F75" s="127" t="s">
        <v>987</v>
      </c>
      <c r="G75" s="130" t="s">
        <v>421</v>
      </c>
      <c r="H75" s="131">
        <v>1</v>
      </c>
      <c r="I75" s="134"/>
      <c r="J75" s="134">
        <v>1</v>
      </c>
      <c r="K75" s="134"/>
      <c r="L75" s="134" t="s">
        <v>80</v>
      </c>
      <c r="M75" s="135"/>
      <c r="N75" s="135"/>
      <c r="O75" s="136"/>
    </row>
    <row r="76" spans="1:15" s="108" customFormat="1" ht="252" hidden="1" x14ac:dyDescent="0.25">
      <c r="A76" s="126">
        <v>74</v>
      </c>
      <c r="B76" s="159" t="s">
        <v>420</v>
      </c>
      <c r="C76" s="160" t="s">
        <v>880</v>
      </c>
      <c r="D76" s="161" t="s">
        <v>402</v>
      </c>
      <c r="E76" s="159" t="s">
        <v>79</v>
      </c>
      <c r="F76" s="159" t="s">
        <v>176</v>
      </c>
      <c r="G76" s="130" t="s">
        <v>528</v>
      </c>
      <c r="H76" s="131">
        <v>1</v>
      </c>
      <c r="I76" s="134"/>
      <c r="J76" s="134"/>
      <c r="K76" s="134">
        <v>1</v>
      </c>
      <c r="L76" s="134"/>
      <c r="M76" s="135"/>
      <c r="N76" s="135"/>
      <c r="O76" s="136"/>
    </row>
    <row r="77" spans="1:15" s="108" customFormat="1" ht="180" hidden="1" x14ac:dyDescent="0.25">
      <c r="A77" s="126">
        <v>75</v>
      </c>
      <c r="B77" s="127" t="s">
        <v>272</v>
      </c>
      <c r="C77" s="128" t="s">
        <v>689</v>
      </c>
      <c r="D77" s="129" t="s">
        <v>273</v>
      </c>
      <c r="E77" s="127" t="s">
        <v>79</v>
      </c>
      <c r="F77" s="127" t="s">
        <v>983</v>
      </c>
      <c r="G77" s="130" t="s">
        <v>274</v>
      </c>
      <c r="H77" s="131">
        <v>1</v>
      </c>
      <c r="I77" s="134"/>
      <c r="J77" s="134">
        <v>1</v>
      </c>
      <c r="K77" s="134"/>
      <c r="L77" s="134" t="s">
        <v>80</v>
      </c>
      <c r="M77" s="135"/>
      <c r="N77" s="135"/>
      <c r="O77" s="136"/>
    </row>
    <row r="78" spans="1:15" s="108" customFormat="1" ht="54" hidden="1" x14ac:dyDescent="0.25">
      <c r="A78" s="126">
        <v>76</v>
      </c>
      <c r="B78" s="159" t="s">
        <v>593</v>
      </c>
      <c r="C78" s="160" t="s">
        <v>941</v>
      </c>
      <c r="D78" s="161" t="s">
        <v>594</v>
      </c>
      <c r="E78" s="159" t="s">
        <v>79</v>
      </c>
      <c r="F78" s="159" t="s">
        <v>175</v>
      </c>
      <c r="G78" s="130" t="s">
        <v>595</v>
      </c>
      <c r="H78" s="131">
        <v>1</v>
      </c>
      <c r="I78" s="134"/>
      <c r="J78" s="134"/>
      <c r="K78" s="134">
        <v>1</v>
      </c>
      <c r="L78" s="134"/>
      <c r="M78" s="135"/>
      <c r="N78" s="135"/>
      <c r="O78" s="136"/>
    </row>
    <row r="79" spans="1:15" s="108" customFormat="1" ht="90" hidden="1" x14ac:dyDescent="0.25">
      <c r="A79" s="126">
        <v>77</v>
      </c>
      <c r="B79" s="159" t="s">
        <v>593</v>
      </c>
      <c r="C79" s="160" t="s">
        <v>975</v>
      </c>
      <c r="D79" s="161" t="s">
        <v>594</v>
      </c>
      <c r="E79" s="159" t="s">
        <v>79</v>
      </c>
      <c r="F79" s="159" t="s">
        <v>175</v>
      </c>
      <c r="G79" s="130" t="s">
        <v>635</v>
      </c>
      <c r="H79" s="131">
        <v>1</v>
      </c>
      <c r="I79" s="134"/>
      <c r="J79" s="134"/>
      <c r="K79" s="134">
        <v>1</v>
      </c>
      <c r="L79" s="134"/>
      <c r="M79" s="135"/>
      <c r="N79" s="135"/>
      <c r="O79" s="136"/>
    </row>
    <row r="80" spans="1:15" s="108" customFormat="1" ht="90" hidden="1" x14ac:dyDescent="0.25">
      <c r="A80" s="126">
        <v>78</v>
      </c>
      <c r="B80" s="159" t="s">
        <v>395</v>
      </c>
      <c r="C80" s="160" t="s">
        <v>786</v>
      </c>
      <c r="D80" s="161" t="s">
        <v>396</v>
      </c>
      <c r="E80" s="159" t="s">
        <v>86</v>
      </c>
      <c r="F80" s="159" t="s">
        <v>49</v>
      </c>
      <c r="G80" s="130" t="s">
        <v>397</v>
      </c>
      <c r="H80" s="131">
        <v>1</v>
      </c>
      <c r="I80" s="134"/>
      <c r="J80" s="134"/>
      <c r="K80" s="134">
        <v>1</v>
      </c>
      <c r="L80" s="134"/>
      <c r="M80" s="135"/>
      <c r="N80" s="135"/>
      <c r="O80" s="136"/>
    </row>
    <row r="81" spans="1:15" s="108" customFormat="1" ht="72" hidden="1" x14ac:dyDescent="0.25">
      <c r="A81" s="126">
        <v>79</v>
      </c>
      <c r="B81" s="159" t="s">
        <v>1006</v>
      </c>
      <c r="C81" s="160" t="s">
        <v>1025</v>
      </c>
      <c r="D81" s="161" t="s">
        <v>396</v>
      </c>
      <c r="E81" s="159" t="s">
        <v>85</v>
      </c>
      <c r="F81" s="159" t="s">
        <v>52</v>
      </c>
      <c r="G81" s="130" t="s">
        <v>1008</v>
      </c>
      <c r="H81" s="131">
        <v>1</v>
      </c>
      <c r="I81" s="134"/>
      <c r="J81" s="134"/>
      <c r="K81" s="134">
        <v>1</v>
      </c>
      <c r="L81" s="134"/>
      <c r="M81" s="135"/>
      <c r="N81" s="135"/>
      <c r="O81" s="136"/>
    </row>
    <row r="82" spans="1:15" s="108" customFormat="1" ht="72" hidden="1" x14ac:dyDescent="0.25">
      <c r="A82" s="126">
        <v>80</v>
      </c>
      <c r="B82" s="127" t="s">
        <v>1006</v>
      </c>
      <c r="C82" s="128" t="s">
        <v>1024</v>
      </c>
      <c r="D82" s="129" t="s">
        <v>396</v>
      </c>
      <c r="E82" s="127" t="s">
        <v>85</v>
      </c>
      <c r="F82" s="127" t="s">
        <v>26</v>
      </c>
      <c r="G82" s="130" t="s">
        <v>1026</v>
      </c>
      <c r="H82" s="131">
        <v>1</v>
      </c>
      <c r="I82" s="134"/>
      <c r="J82" s="134">
        <v>1</v>
      </c>
      <c r="K82" s="134"/>
      <c r="L82" s="134" t="s">
        <v>80</v>
      </c>
      <c r="M82" s="135"/>
      <c r="N82" s="135"/>
      <c r="O82" s="136"/>
    </row>
    <row r="83" spans="1:15" s="108" customFormat="1" ht="90" hidden="1" x14ac:dyDescent="0.25">
      <c r="A83" s="126">
        <v>81</v>
      </c>
      <c r="B83" s="159" t="s">
        <v>217</v>
      </c>
      <c r="C83" s="160" t="s">
        <v>653</v>
      </c>
      <c r="D83" s="161" t="s">
        <v>218</v>
      </c>
      <c r="E83" s="159" t="s">
        <v>86</v>
      </c>
      <c r="F83" s="159" t="s">
        <v>49</v>
      </c>
      <c r="G83" s="130" t="s">
        <v>219</v>
      </c>
      <c r="H83" s="131">
        <v>1</v>
      </c>
      <c r="I83" s="134"/>
      <c r="J83" s="134"/>
      <c r="K83" s="134">
        <v>1</v>
      </c>
      <c r="L83" s="134"/>
      <c r="M83" s="135"/>
      <c r="N83" s="135"/>
      <c r="O83" s="136"/>
    </row>
    <row r="84" spans="1:15" s="108" customFormat="1" ht="126" hidden="1" x14ac:dyDescent="0.25">
      <c r="A84" s="126">
        <v>82</v>
      </c>
      <c r="B84" s="164" t="s">
        <v>220</v>
      </c>
      <c r="C84" s="165" t="s">
        <v>999</v>
      </c>
      <c r="D84" s="166" t="s">
        <v>218</v>
      </c>
      <c r="E84" s="164" t="s">
        <v>86</v>
      </c>
      <c r="F84" s="164" t="s">
        <v>49</v>
      </c>
      <c r="G84" s="130" t="s">
        <v>221</v>
      </c>
      <c r="H84" s="131">
        <v>1</v>
      </c>
      <c r="I84" s="134"/>
      <c r="J84" s="134"/>
      <c r="K84" s="134"/>
      <c r="L84" s="134">
        <v>1</v>
      </c>
      <c r="M84" s="135"/>
      <c r="N84" s="135"/>
      <c r="O84" s="136"/>
    </row>
    <row r="85" spans="1:15" s="108" customFormat="1" ht="108" hidden="1" x14ac:dyDescent="0.25">
      <c r="A85" s="126">
        <v>83</v>
      </c>
      <c r="B85" s="164" t="s">
        <v>220</v>
      </c>
      <c r="C85" s="165" t="s">
        <v>1000</v>
      </c>
      <c r="D85" s="166" t="s">
        <v>218</v>
      </c>
      <c r="E85" s="164" t="s">
        <v>86</v>
      </c>
      <c r="F85" s="164" t="s">
        <v>49</v>
      </c>
      <c r="G85" s="130" t="s">
        <v>222</v>
      </c>
      <c r="H85" s="131">
        <v>1</v>
      </c>
      <c r="I85" s="134"/>
      <c r="J85" s="134"/>
      <c r="K85" s="134"/>
      <c r="L85" s="134">
        <v>1</v>
      </c>
      <c r="M85" s="135"/>
      <c r="N85" s="135"/>
      <c r="O85" s="136"/>
    </row>
    <row r="86" spans="1:15" s="108" customFormat="1" ht="90" hidden="1" x14ac:dyDescent="0.25">
      <c r="A86" s="126">
        <v>84</v>
      </c>
      <c r="B86" s="159" t="s">
        <v>223</v>
      </c>
      <c r="C86" s="160" t="s">
        <v>654</v>
      </c>
      <c r="D86" s="161" t="s">
        <v>218</v>
      </c>
      <c r="E86" s="159" t="s">
        <v>86</v>
      </c>
      <c r="F86" s="159" t="s">
        <v>48</v>
      </c>
      <c r="G86" s="130" t="s">
        <v>224</v>
      </c>
      <c r="H86" s="131">
        <v>1</v>
      </c>
      <c r="I86" s="134"/>
      <c r="J86" s="134"/>
      <c r="K86" s="134">
        <v>1</v>
      </c>
      <c r="L86" s="134"/>
      <c r="M86" s="135"/>
      <c r="N86" s="135"/>
      <c r="O86" s="136"/>
    </row>
    <row r="87" spans="1:15" s="108" customFormat="1" ht="108" hidden="1" x14ac:dyDescent="0.25">
      <c r="A87" s="126">
        <v>85</v>
      </c>
      <c r="B87" s="159" t="s">
        <v>223</v>
      </c>
      <c r="C87" s="160" t="s">
        <v>655</v>
      </c>
      <c r="D87" s="161" t="s">
        <v>218</v>
      </c>
      <c r="E87" s="159" t="s">
        <v>86</v>
      </c>
      <c r="F87" s="159" t="s">
        <v>48</v>
      </c>
      <c r="G87" s="130" t="s">
        <v>225</v>
      </c>
      <c r="H87" s="131">
        <v>1</v>
      </c>
      <c r="I87" s="134"/>
      <c r="J87" s="134"/>
      <c r="K87" s="134">
        <v>1</v>
      </c>
      <c r="L87" s="134"/>
      <c r="M87" s="135"/>
      <c r="N87" s="135"/>
      <c r="O87" s="136"/>
    </row>
    <row r="88" spans="1:15" s="108" customFormat="1" ht="144" hidden="1" x14ac:dyDescent="0.25">
      <c r="A88" s="126">
        <v>86</v>
      </c>
      <c r="B88" s="164" t="s">
        <v>226</v>
      </c>
      <c r="C88" s="165" t="s">
        <v>656</v>
      </c>
      <c r="D88" s="166" t="s">
        <v>218</v>
      </c>
      <c r="E88" s="164" t="s">
        <v>86</v>
      </c>
      <c r="F88" s="164" t="s">
        <v>49</v>
      </c>
      <c r="G88" s="130" t="s">
        <v>227</v>
      </c>
      <c r="H88" s="131">
        <v>1</v>
      </c>
      <c r="I88" s="134"/>
      <c r="J88" s="134"/>
      <c r="K88" s="134"/>
      <c r="L88" s="134">
        <v>1</v>
      </c>
      <c r="M88" s="135"/>
      <c r="N88" s="135"/>
      <c r="O88" s="136"/>
    </row>
    <row r="89" spans="1:15" s="108" customFormat="1" ht="144" hidden="1" x14ac:dyDescent="0.25">
      <c r="A89" s="126">
        <v>87</v>
      </c>
      <c r="B89" s="159" t="s">
        <v>226</v>
      </c>
      <c r="C89" s="160" t="s">
        <v>657</v>
      </c>
      <c r="D89" s="161" t="s">
        <v>218</v>
      </c>
      <c r="E89" s="159" t="s">
        <v>85</v>
      </c>
      <c r="F89" s="159" t="s">
        <v>35</v>
      </c>
      <c r="G89" s="130" t="s">
        <v>228</v>
      </c>
      <c r="H89" s="131">
        <v>1</v>
      </c>
      <c r="I89" s="134"/>
      <c r="J89" s="134"/>
      <c r="K89" s="134">
        <v>1</v>
      </c>
      <c r="L89" s="134"/>
      <c r="M89" s="135"/>
      <c r="N89" s="135"/>
      <c r="O89" s="136"/>
    </row>
    <row r="90" spans="1:15" s="108" customFormat="1" ht="252" hidden="1" x14ac:dyDescent="0.25">
      <c r="A90" s="126">
        <v>88</v>
      </c>
      <c r="B90" s="159" t="s">
        <v>226</v>
      </c>
      <c r="C90" s="160" t="s">
        <v>658</v>
      </c>
      <c r="D90" s="161" t="s">
        <v>218</v>
      </c>
      <c r="E90" s="159" t="s">
        <v>85</v>
      </c>
      <c r="F90" s="159" t="s">
        <v>35</v>
      </c>
      <c r="G90" s="130" t="s">
        <v>229</v>
      </c>
      <c r="H90" s="131">
        <v>1</v>
      </c>
      <c r="I90" s="134"/>
      <c r="J90" s="134"/>
      <c r="K90" s="134">
        <v>1</v>
      </c>
      <c r="L90" s="134"/>
      <c r="M90" s="135"/>
      <c r="N90" s="135"/>
      <c r="O90" s="136"/>
    </row>
    <row r="91" spans="1:15" s="108" customFormat="1" ht="126" hidden="1" x14ac:dyDescent="0.25">
      <c r="A91" s="126">
        <v>89</v>
      </c>
      <c r="B91" s="159" t="s">
        <v>226</v>
      </c>
      <c r="C91" s="160" t="s">
        <v>659</v>
      </c>
      <c r="D91" s="161" t="s">
        <v>218</v>
      </c>
      <c r="E91" s="159" t="s">
        <v>85</v>
      </c>
      <c r="F91" s="159" t="s">
        <v>35</v>
      </c>
      <c r="G91" s="130" t="s">
        <v>230</v>
      </c>
      <c r="H91" s="131">
        <v>1</v>
      </c>
      <c r="I91" s="134"/>
      <c r="J91" s="134"/>
      <c r="K91" s="134">
        <v>1</v>
      </c>
      <c r="L91" s="134"/>
      <c r="M91" s="135"/>
      <c r="N91" s="135"/>
      <c r="O91" s="136"/>
    </row>
    <row r="92" spans="1:15" s="108" customFormat="1" ht="108" hidden="1" x14ac:dyDescent="0.25">
      <c r="A92" s="126">
        <v>90</v>
      </c>
      <c r="B92" s="159" t="s">
        <v>226</v>
      </c>
      <c r="C92" s="160" t="s">
        <v>660</v>
      </c>
      <c r="D92" s="161" t="s">
        <v>218</v>
      </c>
      <c r="E92" s="159" t="s">
        <v>85</v>
      </c>
      <c r="F92" s="159" t="s">
        <v>35</v>
      </c>
      <c r="G92" s="130" t="s">
        <v>231</v>
      </c>
      <c r="H92" s="131">
        <v>1</v>
      </c>
      <c r="I92" s="134"/>
      <c r="J92" s="134"/>
      <c r="K92" s="134">
        <v>1</v>
      </c>
      <c r="L92" s="134"/>
      <c r="M92" s="135"/>
      <c r="N92" s="135"/>
      <c r="O92" s="136"/>
    </row>
    <row r="93" spans="1:15" s="108" customFormat="1" ht="126" hidden="1" x14ac:dyDescent="0.25">
      <c r="A93" s="126">
        <v>91</v>
      </c>
      <c r="B93" s="159" t="s">
        <v>226</v>
      </c>
      <c r="C93" s="160" t="s">
        <v>661</v>
      </c>
      <c r="D93" s="161" t="s">
        <v>218</v>
      </c>
      <c r="E93" s="159" t="s">
        <v>85</v>
      </c>
      <c r="F93" s="159" t="s">
        <v>35</v>
      </c>
      <c r="G93" s="130" t="s">
        <v>232</v>
      </c>
      <c r="H93" s="131">
        <v>1</v>
      </c>
      <c r="I93" s="134"/>
      <c r="J93" s="134"/>
      <c r="K93" s="134">
        <v>1</v>
      </c>
      <c r="L93" s="134"/>
      <c r="M93" s="135"/>
      <c r="N93" s="135"/>
      <c r="O93" s="136"/>
    </row>
    <row r="94" spans="1:15" s="108" customFormat="1" ht="126" hidden="1" x14ac:dyDescent="0.25">
      <c r="A94" s="126">
        <v>92</v>
      </c>
      <c r="B94" s="164" t="s">
        <v>226</v>
      </c>
      <c r="C94" s="165" t="s">
        <v>662</v>
      </c>
      <c r="D94" s="166" t="s">
        <v>218</v>
      </c>
      <c r="E94" s="164" t="s">
        <v>86</v>
      </c>
      <c r="F94" s="164" t="s">
        <v>172</v>
      </c>
      <c r="G94" s="130" t="s">
        <v>233</v>
      </c>
      <c r="H94" s="131">
        <v>1</v>
      </c>
      <c r="I94" s="134"/>
      <c r="J94" s="134"/>
      <c r="K94" s="134"/>
      <c r="L94" s="134">
        <v>1</v>
      </c>
      <c r="M94" s="135"/>
      <c r="N94" s="135"/>
      <c r="O94" s="136"/>
    </row>
    <row r="95" spans="1:15" s="108" customFormat="1" ht="90" hidden="1" x14ac:dyDescent="0.25">
      <c r="A95" s="126">
        <v>93</v>
      </c>
      <c r="B95" s="159" t="s">
        <v>226</v>
      </c>
      <c r="C95" s="160" t="s">
        <v>663</v>
      </c>
      <c r="D95" s="161" t="s">
        <v>218</v>
      </c>
      <c r="E95" s="159" t="s">
        <v>85</v>
      </c>
      <c r="F95" s="159" t="s">
        <v>35</v>
      </c>
      <c r="G95" s="130" t="s">
        <v>234</v>
      </c>
      <c r="H95" s="131">
        <v>1</v>
      </c>
      <c r="I95" s="134"/>
      <c r="J95" s="134"/>
      <c r="K95" s="134">
        <v>1</v>
      </c>
      <c r="L95" s="134"/>
      <c r="M95" s="135"/>
      <c r="N95" s="135"/>
      <c r="O95" s="136"/>
    </row>
    <row r="96" spans="1:15" s="108" customFormat="1" ht="90" hidden="1" x14ac:dyDescent="0.25">
      <c r="A96" s="126">
        <v>94</v>
      </c>
      <c r="B96" s="159" t="s">
        <v>226</v>
      </c>
      <c r="C96" s="160" t="s">
        <v>664</v>
      </c>
      <c r="D96" s="161" t="s">
        <v>218</v>
      </c>
      <c r="E96" s="159" t="s">
        <v>84</v>
      </c>
      <c r="F96" s="159" t="s">
        <v>43</v>
      </c>
      <c r="G96" s="130" t="s">
        <v>235</v>
      </c>
      <c r="H96" s="131">
        <v>1</v>
      </c>
      <c r="I96" s="134"/>
      <c r="J96" s="134"/>
      <c r="K96" s="134">
        <v>1</v>
      </c>
      <c r="L96" s="134"/>
      <c r="M96" s="135"/>
      <c r="N96" s="135"/>
      <c r="O96" s="136"/>
    </row>
    <row r="97" spans="1:15" s="108" customFormat="1" ht="126" hidden="1" x14ac:dyDescent="0.25">
      <c r="A97" s="126">
        <v>95</v>
      </c>
      <c r="B97" s="164" t="s">
        <v>226</v>
      </c>
      <c r="C97" s="165" t="s">
        <v>665</v>
      </c>
      <c r="D97" s="166" t="s">
        <v>218</v>
      </c>
      <c r="E97" s="164" t="s">
        <v>86</v>
      </c>
      <c r="F97" s="164" t="s">
        <v>49</v>
      </c>
      <c r="G97" s="130" t="s">
        <v>236</v>
      </c>
      <c r="H97" s="131">
        <v>1</v>
      </c>
      <c r="I97" s="134"/>
      <c r="J97" s="134"/>
      <c r="K97" s="134"/>
      <c r="L97" s="134">
        <v>1</v>
      </c>
      <c r="M97" s="135"/>
      <c r="N97" s="135"/>
      <c r="O97" s="136"/>
    </row>
    <row r="98" spans="1:15" s="108" customFormat="1" ht="126" hidden="1" x14ac:dyDescent="0.25">
      <c r="A98" s="126">
        <v>96</v>
      </c>
      <c r="B98" s="164" t="s">
        <v>226</v>
      </c>
      <c r="C98" s="165" t="s">
        <v>666</v>
      </c>
      <c r="D98" s="166" t="s">
        <v>218</v>
      </c>
      <c r="E98" s="164" t="s">
        <v>86</v>
      </c>
      <c r="F98" s="164" t="s">
        <v>49</v>
      </c>
      <c r="G98" s="130" t="s">
        <v>237</v>
      </c>
      <c r="H98" s="131">
        <v>1</v>
      </c>
      <c r="I98" s="134"/>
      <c r="J98" s="134"/>
      <c r="K98" s="134"/>
      <c r="L98" s="134">
        <v>1</v>
      </c>
      <c r="M98" s="135"/>
      <c r="N98" s="135"/>
      <c r="O98" s="136"/>
    </row>
    <row r="99" spans="1:15" s="108" customFormat="1" ht="144" hidden="1" x14ac:dyDescent="0.25">
      <c r="A99" s="126">
        <v>97</v>
      </c>
      <c r="B99" s="164" t="s">
        <v>226</v>
      </c>
      <c r="C99" s="165" t="s">
        <v>667</v>
      </c>
      <c r="D99" s="166" t="s">
        <v>218</v>
      </c>
      <c r="E99" s="164" t="s">
        <v>86</v>
      </c>
      <c r="F99" s="164" t="s">
        <v>49</v>
      </c>
      <c r="G99" s="130" t="s">
        <v>238</v>
      </c>
      <c r="H99" s="131">
        <v>1</v>
      </c>
      <c r="I99" s="134"/>
      <c r="J99" s="134"/>
      <c r="K99" s="134"/>
      <c r="L99" s="134">
        <v>1</v>
      </c>
      <c r="M99" s="135"/>
      <c r="N99" s="135"/>
      <c r="O99" s="136"/>
    </row>
    <row r="100" spans="1:15" s="108" customFormat="1" ht="108" hidden="1" x14ac:dyDescent="0.25">
      <c r="A100" s="126">
        <v>98</v>
      </c>
      <c r="B100" s="164" t="s">
        <v>226</v>
      </c>
      <c r="C100" s="165" t="s">
        <v>668</v>
      </c>
      <c r="D100" s="166" t="s">
        <v>218</v>
      </c>
      <c r="E100" s="164" t="s">
        <v>86</v>
      </c>
      <c r="F100" s="164" t="s">
        <v>49</v>
      </c>
      <c r="G100" s="130" t="s">
        <v>239</v>
      </c>
      <c r="H100" s="131">
        <v>1</v>
      </c>
      <c r="I100" s="134"/>
      <c r="J100" s="134"/>
      <c r="K100" s="134"/>
      <c r="L100" s="134">
        <v>1</v>
      </c>
      <c r="M100" s="135"/>
      <c r="N100" s="135"/>
      <c r="O100" s="136"/>
    </row>
    <row r="101" spans="1:15" s="108" customFormat="1" ht="108" hidden="1" x14ac:dyDescent="0.25">
      <c r="A101" s="126">
        <v>99</v>
      </c>
      <c r="B101" s="164" t="s">
        <v>226</v>
      </c>
      <c r="C101" s="165" t="s">
        <v>669</v>
      </c>
      <c r="D101" s="166" t="s">
        <v>218</v>
      </c>
      <c r="E101" s="164" t="s">
        <v>86</v>
      </c>
      <c r="F101" s="164" t="s">
        <v>49</v>
      </c>
      <c r="G101" s="130" t="s">
        <v>240</v>
      </c>
      <c r="H101" s="131">
        <v>1</v>
      </c>
      <c r="I101" s="134"/>
      <c r="J101" s="134"/>
      <c r="K101" s="134"/>
      <c r="L101" s="134">
        <v>1</v>
      </c>
      <c r="M101" s="135"/>
      <c r="N101" s="135"/>
      <c r="O101" s="136"/>
    </row>
    <row r="102" spans="1:15" s="108" customFormat="1" ht="126" hidden="1" x14ac:dyDescent="0.25">
      <c r="A102" s="126">
        <v>100</v>
      </c>
      <c r="B102" s="159" t="s">
        <v>226</v>
      </c>
      <c r="C102" s="160" t="s">
        <v>670</v>
      </c>
      <c r="D102" s="161" t="s">
        <v>218</v>
      </c>
      <c r="E102" s="159" t="s">
        <v>84</v>
      </c>
      <c r="F102" s="159" t="s">
        <v>43</v>
      </c>
      <c r="G102" s="130" t="s">
        <v>241</v>
      </c>
      <c r="H102" s="131">
        <v>1</v>
      </c>
      <c r="I102" s="134"/>
      <c r="J102" s="134"/>
      <c r="K102" s="134">
        <v>1</v>
      </c>
      <c r="L102" s="134"/>
      <c r="M102" s="135"/>
      <c r="N102" s="135"/>
      <c r="O102" s="136"/>
    </row>
    <row r="103" spans="1:15" s="108" customFormat="1" ht="126" hidden="1" x14ac:dyDescent="0.25">
      <c r="A103" s="126">
        <v>101</v>
      </c>
      <c r="B103" s="159" t="s">
        <v>242</v>
      </c>
      <c r="C103" s="160" t="s">
        <v>671</v>
      </c>
      <c r="D103" s="161" t="s">
        <v>218</v>
      </c>
      <c r="E103" s="159" t="s">
        <v>18</v>
      </c>
      <c r="F103" s="159" t="s">
        <v>16</v>
      </c>
      <c r="G103" s="130" t="s">
        <v>243</v>
      </c>
      <c r="H103" s="131">
        <v>1</v>
      </c>
      <c r="I103" s="134"/>
      <c r="J103" s="134"/>
      <c r="K103" s="134">
        <v>1</v>
      </c>
      <c r="L103" s="134"/>
      <c r="M103" s="135"/>
      <c r="N103" s="135"/>
      <c r="O103" s="136"/>
    </row>
    <row r="104" spans="1:15" s="108" customFormat="1" ht="126" hidden="1" x14ac:dyDescent="0.25">
      <c r="A104" s="126">
        <v>102</v>
      </c>
      <c r="B104" s="159" t="s">
        <v>250</v>
      </c>
      <c r="C104" s="160" t="s">
        <v>676</v>
      </c>
      <c r="D104" s="161" t="s">
        <v>218</v>
      </c>
      <c r="E104" s="159" t="s">
        <v>86</v>
      </c>
      <c r="F104" s="159" t="s">
        <v>49</v>
      </c>
      <c r="G104" s="130" t="s">
        <v>251</v>
      </c>
      <c r="H104" s="131">
        <v>1</v>
      </c>
      <c r="I104" s="134"/>
      <c r="J104" s="134"/>
      <c r="K104" s="134">
        <v>1</v>
      </c>
      <c r="L104" s="134"/>
      <c r="M104" s="135"/>
      <c r="N104" s="135"/>
      <c r="O104" s="136"/>
    </row>
    <row r="105" spans="1:15" s="108" customFormat="1" ht="108" hidden="1" x14ac:dyDescent="0.25">
      <c r="A105" s="126">
        <v>103</v>
      </c>
      <c r="B105" s="159" t="s">
        <v>255</v>
      </c>
      <c r="C105" s="160" t="s">
        <v>678</v>
      </c>
      <c r="D105" s="161" t="s">
        <v>218</v>
      </c>
      <c r="E105" s="159" t="s">
        <v>85</v>
      </c>
      <c r="F105" s="159" t="s">
        <v>34</v>
      </c>
      <c r="G105" s="130" t="s">
        <v>256</v>
      </c>
      <c r="H105" s="131">
        <v>1</v>
      </c>
      <c r="I105" s="134"/>
      <c r="J105" s="134"/>
      <c r="K105" s="134">
        <v>1</v>
      </c>
      <c r="L105" s="134"/>
      <c r="M105" s="135"/>
      <c r="N105" s="135"/>
      <c r="O105" s="136"/>
    </row>
    <row r="106" spans="1:15" s="108" customFormat="1" ht="108" hidden="1" x14ac:dyDescent="0.25">
      <c r="A106" s="126">
        <v>104</v>
      </c>
      <c r="B106" s="159" t="s">
        <v>99</v>
      </c>
      <c r="C106" s="160" t="s">
        <v>679</v>
      </c>
      <c r="D106" s="161" t="s">
        <v>218</v>
      </c>
      <c r="E106" s="159" t="s">
        <v>85</v>
      </c>
      <c r="F106" s="159" t="s">
        <v>35</v>
      </c>
      <c r="G106" s="130" t="s">
        <v>257</v>
      </c>
      <c r="H106" s="131">
        <v>1</v>
      </c>
      <c r="I106" s="134"/>
      <c r="J106" s="134"/>
      <c r="K106" s="134">
        <v>1</v>
      </c>
      <c r="L106" s="134"/>
      <c r="M106" s="135"/>
      <c r="N106" s="135"/>
      <c r="O106" s="136"/>
    </row>
    <row r="107" spans="1:15" s="108" customFormat="1" ht="108" hidden="1" x14ac:dyDescent="0.25">
      <c r="A107" s="126">
        <v>105</v>
      </c>
      <c r="B107" s="164" t="s">
        <v>99</v>
      </c>
      <c r="C107" s="165" t="s">
        <v>680</v>
      </c>
      <c r="D107" s="166" t="s">
        <v>218</v>
      </c>
      <c r="E107" s="164" t="s">
        <v>18</v>
      </c>
      <c r="F107" s="164" t="s">
        <v>17</v>
      </c>
      <c r="G107" s="130" t="s">
        <v>258</v>
      </c>
      <c r="H107" s="131">
        <v>1</v>
      </c>
      <c r="I107" s="134"/>
      <c r="J107" s="134"/>
      <c r="K107" s="134"/>
      <c r="L107" s="134">
        <v>1</v>
      </c>
      <c r="M107" s="135"/>
      <c r="N107" s="135"/>
      <c r="O107" s="136"/>
    </row>
    <row r="108" spans="1:15" s="108" customFormat="1" ht="108" hidden="1" x14ac:dyDescent="0.25">
      <c r="A108" s="126">
        <v>106</v>
      </c>
      <c r="B108" s="159" t="s">
        <v>99</v>
      </c>
      <c r="C108" s="160" t="s">
        <v>684</v>
      </c>
      <c r="D108" s="161" t="s">
        <v>218</v>
      </c>
      <c r="E108" s="159" t="s">
        <v>86</v>
      </c>
      <c r="F108" s="159" t="s">
        <v>48</v>
      </c>
      <c r="G108" s="130" t="s">
        <v>264</v>
      </c>
      <c r="H108" s="131">
        <v>1</v>
      </c>
      <c r="I108" s="134"/>
      <c r="J108" s="134"/>
      <c r="K108" s="134">
        <v>1</v>
      </c>
      <c r="L108" s="134"/>
      <c r="M108" s="135"/>
      <c r="N108" s="135"/>
      <c r="O108" s="136"/>
    </row>
    <row r="109" spans="1:15" s="108" customFormat="1" ht="108" hidden="1" x14ac:dyDescent="0.25">
      <c r="A109" s="126">
        <v>107</v>
      </c>
      <c r="B109" s="159" t="s">
        <v>99</v>
      </c>
      <c r="C109" s="160" t="s">
        <v>685</v>
      </c>
      <c r="D109" s="161" t="s">
        <v>218</v>
      </c>
      <c r="E109" s="159" t="s">
        <v>84</v>
      </c>
      <c r="F109" s="159" t="s">
        <v>41</v>
      </c>
      <c r="G109" s="130" t="s">
        <v>265</v>
      </c>
      <c r="H109" s="131">
        <v>1</v>
      </c>
      <c r="I109" s="134"/>
      <c r="J109" s="134"/>
      <c r="K109" s="134">
        <v>1</v>
      </c>
      <c r="L109" s="134"/>
      <c r="M109" s="135"/>
      <c r="N109" s="135"/>
      <c r="O109" s="136"/>
    </row>
    <row r="110" spans="1:15" s="108" customFormat="1" ht="198" hidden="1" x14ac:dyDescent="0.25">
      <c r="A110" s="126">
        <v>108</v>
      </c>
      <c r="B110" s="127" t="s">
        <v>272</v>
      </c>
      <c r="C110" s="128" t="s">
        <v>690</v>
      </c>
      <c r="D110" s="129" t="s">
        <v>218</v>
      </c>
      <c r="E110" s="127" t="s">
        <v>79</v>
      </c>
      <c r="F110" s="127" t="s">
        <v>983</v>
      </c>
      <c r="G110" s="130" t="s">
        <v>275</v>
      </c>
      <c r="H110" s="131">
        <v>1</v>
      </c>
      <c r="I110" s="134"/>
      <c r="J110" s="134">
        <v>1</v>
      </c>
      <c r="K110" s="134"/>
      <c r="L110" s="134" t="s">
        <v>80</v>
      </c>
      <c r="M110" s="135"/>
      <c r="N110" s="135"/>
      <c r="O110" s="136"/>
    </row>
    <row r="111" spans="1:15" s="108" customFormat="1" ht="144" hidden="1" x14ac:dyDescent="0.25">
      <c r="A111" s="126">
        <v>109</v>
      </c>
      <c r="B111" s="159" t="s">
        <v>276</v>
      </c>
      <c r="C111" s="160" t="s">
        <v>691</v>
      </c>
      <c r="D111" s="161" t="s">
        <v>218</v>
      </c>
      <c r="E111" s="159" t="s">
        <v>84</v>
      </c>
      <c r="F111" s="159" t="s">
        <v>43</v>
      </c>
      <c r="G111" s="130" t="s">
        <v>277</v>
      </c>
      <c r="H111" s="131">
        <v>1</v>
      </c>
      <c r="I111" s="134"/>
      <c r="J111" s="134"/>
      <c r="K111" s="134">
        <v>1</v>
      </c>
      <c r="L111" s="134"/>
      <c r="M111" s="135"/>
      <c r="N111" s="135"/>
      <c r="O111" s="136"/>
    </row>
    <row r="112" spans="1:15" s="108" customFormat="1" ht="198" hidden="1" x14ac:dyDescent="0.25">
      <c r="A112" s="126">
        <v>110</v>
      </c>
      <c r="B112" s="159" t="s">
        <v>89</v>
      </c>
      <c r="C112" s="160" t="s">
        <v>693</v>
      </c>
      <c r="D112" s="161" t="s">
        <v>218</v>
      </c>
      <c r="E112" s="159" t="s">
        <v>18</v>
      </c>
      <c r="F112" s="159" t="s">
        <v>21</v>
      </c>
      <c r="G112" s="130" t="s">
        <v>279</v>
      </c>
      <c r="H112" s="131">
        <v>1</v>
      </c>
      <c r="I112" s="134"/>
      <c r="J112" s="134"/>
      <c r="K112" s="134">
        <v>1</v>
      </c>
      <c r="L112" s="134"/>
      <c r="M112" s="135"/>
      <c r="N112" s="135"/>
      <c r="O112" s="136"/>
    </row>
    <row r="113" spans="1:15" s="108" customFormat="1" ht="108" x14ac:dyDescent="0.25">
      <c r="A113" s="126">
        <v>111</v>
      </c>
      <c r="B113" s="159" t="s">
        <v>125</v>
      </c>
      <c r="C113" s="160" t="s">
        <v>696</v>
      </c>
      <c r="D113" s="161" t="s">
        <v>218</v>
      </c>
      <c r="E113" s="159" t="s">
        <v>82</v>
      </c>
      <c r="F113" s="159" t="s">
        <v>26</v>
      </c>
      <c r="G113" s="130" t="s">
        <v>284</v>
      </c>
      <c r="H113" s="131">
        <v>1</v>
      </c>
      <c r="I113" s="134"/>
      <c r="J113" s="134"/>
      <c r="K113" s="134">
        <v>1</v>
      </c>
      <c r="L113" s="134"/>
      <c r="M113" s="135"/>
      <c r="N113" s="135"/>
      <c r="O113" s="136"/>
    </row>
    <row r="114" spans="1:15" s="108" customFormat="1" ht="108" x14ac:dyDescent="0.25">
      <c r="A114" s="126">
        <v>112</v>
      </c>
      <c r="B114" s="159" t="s">
        <v>125</v>
      </c>
      <c r="C114" s="160" t="s">
        <v>697</v>
      </c>
      <c r="D114" s="161" t="s">
        <v>218</v>
      </c>
      <c r="E114" s="159" t="s">
        <v>82</v>
      </c>
      <c r="F114" s="159" t="s">
        <v>26</v>
      </c>
      <c r="G114" s="130" t="s">
        <v>285</v>
      </c>
      <c r="H114" s="131">
        <v>1</v>
      </c>
      <c r="I114" s="134"/>
      <c r="J114" s="134"/>
      <c r="K114" s="134">
        <v>1</v>
      </c>
      <c r="L114" s="134"/>
      <c r="M114" s="135"/>
      <c r="N114" s="135"/>
      <c r="O114" s="136"/>
    </row>
    <row r="115" spans="1:15" s="108" customFormat="1" ht="126" hidden="1" x14ac:dyDescent="0.25">
      <c r="A115" s="126">
        <v>113</v>
      </c>
      <c r="B115" s="127" t="s">
        <v>125</v>
      </c>
      <c r="C115" s="128" t="s">
        <v>698</v>
      </c>
      <c r="D115" s="129" t="s">
        <v>218</v>
      </c>
      <c r="E115" s="127" t="s">
        <v>85</v>
      </c>
      <c r="F115" s="127" t="s">
        <v>33</v>
      </c>
      <c r="G115" s="130" t="s">
        <v>286</v>
      </c>
      <c r="H115" s="131">
        <v>1</v>
      </c>
      <c r="I115" s="134"/>
      <c r="J115" s="134">
        <v>1</v>
      </c>
      <c r="K115" s="134"/>
      <c r="L115" s="134" t="s">
        <v>80</v>
      </c>
      <c r="M115" s="135"/>
      <c r="N115" s="135"/>
      <c r="O115" s="136"/>
    </row>
    <row r="116" spans="1:15" s="108" customFormat="1" ht="90" hidden="1" x14ac:dyDescent="0.25">
      <c r="A116" s="126">
        <v>114</v>
      </c>
      <c r="B116" s="159" t="s">
        <v>127</v>
      </c>
      <c r="C116" s="160" t="s">
        <v>1087</v>
      </c>
      <c r="D116" s="161" t="s">
        <v>218</v>
      </c>
      <c r="E116" s="159" t="s">
        <v>86</v>
      </c>
      <c r="F116" s="159" t="s">
        <v>49</v>
      </c>
      <c r="G116" s="130" t="s">
        <v>288</v>
      </c>
      <c r="H116" s="131">
        <v>1</v>
      </c>
      <c r="I116" s="134"/>
      <c r="J116" s="134"/>
      <c r="K116" s="134">
        <v>1</v>
      </c>
      <c r="L116" s="134"/>
      <c r="M116" s="135"/>
      <c r="N116" s="135"/>
      <c r="O116" s="136"/>
    </row>
    <row r="117" spans="1:15" s="108" customFormat="1" ht="108" hidden="1" x14ac:dyDescent="0.25">
      <c r="A117" s="126">
        <v>115</v>
      </c>
      <c r="B117" s="159" t="s">
        <v>116</v>
      </c>
      <c r="C117" s="160" t="s">
        <v>700</v>
      </c>
      <c r="D117" s="161" t="s">
        <v>218</v>
      </c>
      <c r="E117" s="159" t="s">
        <v>86</v>
      </c>
      <c r="F117" s="159" t="s">
        <v>48</v>
      </c>
      <c r="G117" s="130" t="s">
        <v>289</v>
      </c>
      <c r="H117" s="131">
        <v>1</v>
      </c>
      <c r="I117" s="134"/>
      <c r="J117" s="134"/>
      <c r="K117" s="134">
        <v>1</v>
      </c>
      <c r="L117" s="134"/>
      <c r="M117" s="135"/>
      <c r="N117" s="135"/>
      <c r="O117" s="136"/>
    </row>
    <row r="118" spans="1:15" s="108" customFormat="1" ht="162" hidden="1" x14ac:dyDescent="0.25">
      <c r="A118" s="126">
        <v>116</v>
      </c>
      <c r="B118" s="159" t="s">
        <v>276</v>
      </c>
      <c r="C118" s="160" t="s">
        <v>701</v>
      </c>
      <c r="D118" s="161" t="s">
        <v>218</v>
      </c>
      <c r="E118" s="159" t="s">
        <v>84</v>
      </c>
      <c r="F118" s="159" t="s">
        <v>43</v>
      </c>
      <c r="G118" s="130" t="s">
        <v>290</v>
      </c>
      <c r="H118" s="131">
        <v>1</v>
      </c>
      <c r="I118" s="134"/>
      <c r="J118" s="134"/>
      <c r="K118" s="134">
        <v>1</v>
      </c>
      <c r="L118" s="134"/>
      <c r="M118" s="135"/>
      <c r="N118" s="135"/>
      <c r="O118" s="136"/>
    </row>
    <row r="119" spans="1:15" s="108" customFormat="1" ht="72" hidden="1" x14ac:dyDescent="0.25">
      <c r="A119" s="126">
        <v>117</v>
      </c>
      <c r="B119" s="127" t="s">
        <v>127</v>
      </c>
      <c r="C119" s="128" t="s">
        <v>1088</v>
      </c>
      <c r="D119" s="129" t="s">
        <v>218</v>
      </c>
      <c r="E119" s="127" t="s">
        <v>86</v>
      </c>
      <c r="F119" s="127" t="s">
        <v>48</v>
      </c>
      <c r="G119" s="130" t="s">
        <v>293</v>
      </c>
      <c r="H119" s="131">
        <v>1</v>
      </c>
      <c r="I119" s="134"/>
      <c r="J119" s="134">
        <v>1</v>
      </c>
      <c r="K119" s="134"/>
      <c r="L119" s="134" t="s">
        <v>990</v>
      </c>
      <c r="M119" s="135"/>
      <c r="N119" s="135"/>
      <c r="O119" s="163" t="s">
        <v>128</v>
      </c>
    </row>
    <row r="120" spans="1:15" s="108" customFormat="1" ht="144" hidden="1" x14ac:dyDescent="0.25">
      <c r="A120" s="126">
        <v>118</v>
      </c>
      <c r="B120" s="159" t="s">
        <v>81</v>
      </c>
      <c r="C120" s="160" t="s">
        <v>702</v>
      </c>
      <c r="D120" s="161" t="s">
        <v>218</v>
      </c>
      <c r="E120" s="159" t="s">
        <v>82</v>
      </c>
      <c r="F120" s="159" t="s">
        <v>25</v>
      </c>
      <c r="G120" s="130" t="s">
        <v>294</v>
      </c>
      <c r="H120" s="131">
        <v>1</v>
      </c>
      <c r="I120" s="134"/>
      <c r="J120" s="134"/>
      <c r="K120" s="134">
        <v>1</v>
      </c>
      <c r="L120" s="134"/>
      <c r="M120" s="135"/>
      <c r="N120" s="135"/>
      <c r="O120" s="136"/>
    </row>
    <row r="121" spans="1:15" s="108" customFormat="1" ht="72" hidden="1" x14ac:dyDescent="0.25">
      <c r="A121" s="126">
        <v>119</v>
      </c>
      <c r="B121" s="127" t="s">
        <v>298</v>
      </c>
      <c r="C121" s="128" t="s">
        <v>703</v>
      </c>
      <c r="D121" s="129" t="s">
        <v>218</v>
      </c>
      <c r="E121" s="127" t="s">
        <v>86</v>
      </c>
      <c r="F121" s="127" t="s">
        <v>49</v>
      </c>
      <c r="G121" s="130" t="s">
        <v>299</v>
      </c>
      <c r="H121" s="131">
        <v>1</v>
      </c>
      <c r="I121" s="134"/>
      <c r="J121" s="134">
        <v>1</v>
      </c>
      <c r="K121" s="134"/>
      <c r="L121" s="134" t="s">
        <v>80</v>
      </c>
      <c r="M121" s="135" t="s">
        <v>994</v>
      </c>
      <c r="N121" s="135"/>
      <c r="O121" s="136"/>
    </row>
    <row r="122" spans="1:15" s="108" customFormat="1" ht="144" hidden="1" x14ac:dyDescent="0.25">
      <c r="A122" s="126">
        <v>120</v>
      </c>
      <c r="B122" s="159" t="s">
        <v>298</v>
      </c>
      <c r="C122" s="160" t="s">
        <v>704</v>
      </c>
      <c r="D122" s="161" t="s">
        <v>218</v>
      </c>
      <c r="E122" s="159" t="s">
        <v>86</v>
      </c>
      <c r="F122" s="159" t="s">
        <v>49</v>
      </c>
      <c r="G122" s="130" t="s">
        <v>300</v>
      </c>
      <c r="H122" s="131">
        <v>1</v>
      </c>
      <c r="I122" s="134"/>
      <c r="J122" s="134"/>
      <c r="K122" s="134">
        <v>1</v>
      </c>
      <c r="L122" s="134"/>
      <c r="M122" s="135"/>
      <c r="N122" s="135" t="s">
        <v>1078</v>
      </c>
      <c r="O122" s="136"/>
    </row>
    <row r="123" spans="1:15" s="108" customFormat="1" ht="90" hidden="1" x14ac:dyDescent="0.25">
      <c r="A123" s="126">
        <v>121</v>
      </c>
      <c r="B123" s="159" t="s">
        <v>1039</v>
      </c>
      <c r="C123" s="160" t="s">
        <v>1040</v>
      </c>
      <c r="D123" s="161" t="s">
        <v>218</v>
      </c>
      <c r="E123" s="159" t="s">
        <v>18</v>
      </c>
      <c r="F123" s="159" t="s">
        <v>16</v>
      </c>
      <c r="G123" s="130" t="s">
        <v>1038</v>
      </c>
      <c r="H123" s="131">
        <v>1</v>
      </c>
      <c r="I123" s="134"/>
      <c r="J123" s="134"/>
      <c r="K123" s="134">
        <v>1</v>
      </c>
      <c r="L123" s="134"/>
      <c r="M123" s="135" t="s">
        <v>994</v>
      </c>
      <c r="N123" s="135"/>
      <c r="O123" s="136"/>
    </row>
    <row r="124" spans="1:15" s="108" customFormat="1" ht="126" hidden="1" x14ac:dyDescent="0.25">
      <c r="A124" s="126">
        <v>122</v>
      </c>
      <c r="B124" s="127" t="s">
        <v>272</v>
      </c>
      <c r="C124" s="128" t="s">
        <v>1042</v>
      </c>
      <c r="D124" s="129" t="s">
        <v>218</v>
      </c>
      <c r="E124" s="127" t="s">
        <v>18</v>
      </c>
      <c r="F124" s="127" t="s">
        <v>17</v>
      </c>
      <c r="G124" s="130" t="s">
        <v>1041</v>
      </c>
      <c r="H124" s="131">
        <v>1</v>
      </c>
      <c r="I124" s="134"/>
      <c r="J124" s="134">
        <v>1</v>
      </c>
      <c r="K124" s="134"/>
      <c r="L124" s="134" t="s">
        <v>80</v>
      </c>
      <c r="M124" s="135"/>
      <c r="N124" s="135"/>
      <c r="O124" s="136"/>
    </row>
    <row r="125" spans="1:15" s="108" customFormat="1" ht="144" hidden="1" x14ac:dyDescent="0.25">
      <c r="A125" s="126">
        <v>123</v>
      </c>
      <c r="B125" s="159" t="s">
        <v>139</v>
      </c>
      <c r="C125" s="160" t="s">
        <v>705</v>
      </c>
      <c r="D125" s="161" t="s">
        <v>218</v>
      </c>
      <c r="E125" s="159" t="s">
        <v>85</v>
      </c>
      <c r="F125" s="159" t="s">
        <v>37</v>
      </c>
      <c r="G125" s="130" t="s">
        <v>301</v>
      </c>
      <c r="H125" s="131">
        <v>1</v>
      </c>
      <c r="I125" s="134"/>
      <c r="J125" s="134"/>
      <c r="K125" s="134">
        <v>1</v>
      </c>
      <c r="L125" s="134"/>
      <c r="M125" s="135"/>
      <c r="N125" s="135"/>
      <c r="O125" s="136"/>
    </row>
    <row r="126" spans="1:15" s="108" customFormat="1" ht="216" hidden="1" x14ac:dyDescent="0.25">
      <c r="A126" s="126">
        <v>124</v>
      </c>
      <c r="B126" s="159" t="s">
        <v>138</v>
      </c>
      <c r="C126" s="160" t="s">
        <v>706</v>
      </c>
      <c r="D126" s="161" t="s">
        <v>218</v>
      </c>
      <c r="E126" s="159" t="s">
        <v>18</v>
      </c>
      <c r="F126" s="159" t="s">
        <v>17</v>
      </c>
      <c r="G126" s="130" t="s">
        <v>302</v>
      </c>
      <c r="H126" s="131">
        <v>1</v>
      </c>
      <c r="I126" s="134"/>
      <c r="J126" s="134"/>
      <c r="K126" s="134">
        <v>1</v>
      </c>
      <c r="L126" s="134"/>
      <c r="M126" s="135"/>
      <c r="N126" s="135"/>
      <c r="O126" s="136"/>
    </row>
    <row r="127" spans="1:15" s="108" customFormat="1" ht="90" hidden="1" x14ac:dyDescent="0.25">
      <c r="A127" s="126">
        <v>125</v>
      </c>
      <c r="B127" s="159" t="s">
        <v>306</v>
      </c>
      <c r="C127" s="160" t="s">
        <v>711</v>
      </c>
      <c r="D127" s="161" t="s">
        <v>218</v>
      </c>
      <c r="E127" s="159" t="s">
        <v>85</v>
      </c>
      <c r="F127" s="159" t="s">
        <v>33</v>
      </c>
      <c r="G127" s="130" t="s">
        <v>307</v>
      </c>
      <c r="H127" s="131">
        <v>1</v>
      </c>
      <c r="I127" s="134"/>
      <c r="J127" s="134"/>
      <c r="K127" s="134">
        <v>1</v>
      </c>
      <c r="L127" s="134"/>
      <c r="M127" s="135"/>
      <c r="N127" s="135" t="s">
        <v>1055</v>
      </c>
      <c r="O127" s="136"/>
    </row>
    <row r="128" spans="1:15" s="108" customFormat="1" ht="126" hidden="1" x14ac:dyDescent="0.25">
      <c r="A128" s="126">
        <v>126</v>
      </c>
      <c r="B128" s="159" t="s">
        <v>306</v>
      </c>
      <c r="C128" s="160" t="s">
        <v>1073</v>
      </c>
      <c r="D128" s="161" t="s">
        <v>218</v>
      </c>
      <c r="E128" s="159" t="s">
        <v>85</v>
      </c>
      <c r="F128" s="159" t="s">
        <v>984</v>
      </c>
      <c r="G128" s="130" t="s">
        <v>1072</v>
      </c>
      <c r="H128" s="131">
        <v>1</v>
      </c>
      <c r="I128" s="134"/>
      <c r="J128" s="134"/>
      <c r="K128" s="134">
        <v>1</v>
      </c>
      <c r="L128" s="134"/>
      <c r="M128" s="135"/>
      <c r="N128" s="135"/>
      <c r="O128" s="136"/>
    </row>
    <row r="129" spans="1:15" s="108" customFormat="1" ht="72" hidden="1" x14ac:dyDescent="0.25">
      <c r="A129" s="126">
        <v>127</v>
      </c>
      <c r="B129" s="159" t="s">
        <v>298</v>
      </c>
      <c r="C129" s="160" t="s">
        <v>712</v>
      </c>
      <c r="D129" s="161" t="s">
        <v>218</v>
      </c>
      <c r="E129" s="159" t="s">
        <v>85</v>
      </c>
      <c r="F129" s="159" t="s">
        <v>34</v>
      </c>
      <c r="G129" s="130" t="s">
        <v>308</v>
      </c>
      <c r="H129" s="131">
        <v>1</v>
      </c>
      <c r="I129" s="134"/>
      <c r="J129" s="134"/>
      <c r="K129" s="134">
        <v>1</v>
      </c>
      <c r="L129" s="134"/>
      <c r="M129" s="135"/>
      <c r="N129" s="135"/>
      <c r="O129" s="136"/>
    </row>
    <row r="130" spans="1:15" s="108" customFormat="1" ht="144" hidden="1" x14ac:dyDescent="0.25">
      <c r="A130" s="126">
        <v>128</v>
      </c>
      <c r="B130" s="159" t="s">
        <v>99</v>
      </c>
      <c r="C130" s="160" t="s">
        <v>715</v>
      </c>
      <c r="D130" s="161" t="s">
        <v>218</v>
      </c>
      <c r="E130" s="159" t="s">
        <v>84</v>
      </c>
      <c r="F130" s="159" t="s">
        <v>42</v>
      </c>
      <c r="G130" s="130" t="s">
        <v>313</v>
      </c>
      <c r="H130" s="131">
        <v>1</v>
      </c>
      <c r="I130" s="134"/>
      <c r="J130" s="134"/>
      <c r="K130" s="134">
        <v>1</v>
      </c>
      <c r="L130" s="134"/>
      <c r="M130" s="135"/>
      <c r="N130" s="135"/>
      <c r="O130" s="136"/>
    </row>
    <row r="131" spans="1:15" s="108" customFormat="1" ht="108" hidden="1" x14ac:dyDescent="0.25">
      <c r="A131" s="126">
        <v>129</v>
      </c>
      <c r="B131" s="159" t="s">
        <v>314</v>
      </c>
      <c r="C131" s="160" t="s">
        <v>716</v>
      </c>
      <c r="D131" s="161" t="s">
        <v>218</v>
      </c>
      <c r="E131" s="159" t="s">
        <v>79</v>
      </c>
      <c r="F131" s="159" t="s">
        <v>61</v>
      </c>
      <c r="G131" s="130" t="s">
        <v>315</v>
      </c>
      <c r="H131" s="131">
        <v>1</v>
      </c>
      <c r="I131" s="134"/>
      <c r="J131" s="134"/>
      <c r="K131" s="134">
        <v>1</v>
      </c>
      <c r="L131" s="134"/>
      <c r="M131" s="135"/>
      <c r="N131" s="135"/>
      <c r="O131" s="136"/>
    </row>
    <row r="132" spans="1:15" s="108" customFormat="1" ht="198" hidden="1" x14ac:dyDescent="0.25">
      <c r="A132" s="126">
        <v>130</v>
      </c>
      <c r="B132" s="159" t="s">
        <v>99</v>
      </c>
      <c r="C132" s="160" t="s">
        <v>717</v>
      </c>
      <c r="D132" s="161" t="s">
        <v>218</v>
      </c>
      <c r="E132" s="159" t="s">
        <v>84</v>
      </c>
      <c r="F132" s="159" t="s">
        <v>42</v>
      </c>
      <c r="G132" s="130" t="s">
        <v>316</v>
      </c>
      <c r="H132" s="131">
        <v>1</v>
      </c>
      <c r="I132" s="134"/>
      <c r="J132" s="134"/>
      <c r="K132" s="134">
        <v>1</v>
      </c>
      <c r="L132" s="134"/>
      <c r="M132" s="135"/>
      <c r="N132" s="135"/>
      <c r="O132" s="136"/>
    </row>
    <row r="133" spans="1:15" s="108" customFormat="1" ht="126" hidden="1" x14ac:dyDescent="0.25">
      <c r="A133" s="126">
        <v>131</v>
      </c>
      <c r="B133" s="159" t="s">
        <v>99</v>
      </c>
      <c r="C133" s="160" t="s">
        <v>720</v>
      </c>
      <c r="D133" s="161" t="s">
        <v>218</v>
      </c>
      <c r="E133" s="159" t="s">
        <v>85</v>
      </c>
      <c r="F133" s="159" t="s">
        <v>33</v>
      </c>
      <c r="G133" s="130" t="s">
        <v>320</v>
      </c>
      <c r="H133" s="131">
        <v>1</v>
      </c>
      <c r="I133" s="134"/>
      <c r="J133" s="134"/>
      <c r="K133" s="134">
        <v>1</v>
      </c>
      <c r="L133" s="134"/>
      <c r="M133" s="135"/>
      <c r="N133" s="135"/>
      <c r="O133" s="136"/>
    </row>
    <row r="134" spans="1:15" s="108" customFormat="1" ht="90" hidden="1" x14ac:dyDescent="0.25">
      <c r="A134" s="126">
        <v>132</v>
      </c>
      <c r="B134" s="127" t="s">
        <v>298</v>
      </c>
      <c r="C134" s="128" t="s">
        <v>721</v>
      </c>
      <c r="D134" s="129" t="s">
        <v>218</v>
      </c>
      <c r="E134" s="127" t="s">
        <v>86</v>
      </c>
      <c r="F134" s="127" t="s">
        <v>49</v>
      </c>
      <c r="G134" s="130" t="s">
        <v>321</v>
      </c>
      <c r="H134" s="131">
        <v>1</v>
      </c>
      <c r="I134" s="134"/>
      <c r="J134" s="134">
        <v>1</v>
      </c>
      <c r="K134" s="134"/>
      <c r="L134" s="134" t="s">
        <v>80</v>
      </c>
      <c r="M134" s="135"/>
      <c r="N134" s="135"/>
      <c r="O134" s="136"/>
    </row>
    <row r="135" spans="1:15" s="108" customFormat="1" ht="144" hidden="1" x14ac:dyDescent="0.25">
      <c r="A135" s="126">
        <v>133</v>
      </c>
      <c r="B135" s="159" t="s">
        <v>105</v>
      </c>
      <c r="C135" s="160" t="s">
        <v>723</v>
      </c>
      <c r="D135" s="161" t="s">
        <v>218</v>
      </c>
      <c r="E135" s="159" t="s">
        <v>82</v>
      </c>
      <c r="F135" s="159" t="s">
        <v>25</v>
      </c>
      <c r="G135" s="130" t="s">
        <v>323</v>
      </c>
      <c r="H135" s="131">
        <v>1</v>
      </c>
      <c r="I135" s="134"/>
      <c r="J135" s="134"/>
      <c r="K135" s="134">
        <v>1</v>
      </c>
      <c r="L135" s="134"/>
      <c r="M135" s="135"/>
      <c r="N135" s="135"/>
      <c r="O135" s="136"/>
    </row>
    <row r="136" spans="1:15" s="108" customFormat="1" ht="162" hidden="1" x14ac:dyDescent="0.25">
      <c r="A136" s="126">
        <v>134</v>
      </c>
      <c r="B136" s="159" t="s">
        <v>99</v>
      </c>
      <c r="C136" s="160" t="s">
        <v>724</v>
      </c>
      <c r="D136" s="161" t="s">
        <v>218</v>
      </c>
      <c r="E136" s="159" t="s">
        <v>84</v>
      </c>
      <c r="F136" s="159" t="s">
        <v>46</v>
      </c>
      <c r="G136" s="130" t="s">
        <v>324</v>
      </c>
      <c r="H136" s="131">
        <v>1</v>
      </c>
      <c r="I136" s="134"/>
      <c r="J136" s="134"/>
      <c r="K136" s="134">
        <v>1</v>
      </c>
      <c r="L136" s="134"/>
      <c r="M136" s="135"/>
      <c r="N136" s="135"/>
      <c r="O136" s="136"/>
    </row>
    <row r="137" spans="1:15" s="108" customFormat="1" ht="162" hidden="1" x14ac:dyDescent="0.25">
      <c r="A137" s="126">
        <v>135</v>
      </c>
      <c r="B137" s="164" t="s">
        <v>99</v>
      </c>
      <c r="C137" s="165" t="s">
        <v>725</v>
      </c>
      <c r="D137" s="166" t="s">
        <v>218</v>
      </c>
      <c r="E137" s="164" t="s">
        <v>18</v>
      </c>
      <c r="F137" s="164" t="s">
        <v>16</v>
      </c>
      <c r="G137" s="130" t="s">
        <v>325</v>
      </c>
      <c r="H137" s="131">
        <v>1</v>
      </c>
      <c r="I137" s="134"/>
      <c r="J137" s="134"/>
      <c r="K137" s="134"/>
      <c r="L137" s="134">
        <v>1</v>
      </c>
      <c r="M137" s="135"/>
      <c r="N137" s="135"/>
      <c r="O137" s="136"/>
    </row>
    <row r="138" spans="1:15" s="108" customFormat="1" ht="162" hidden="1" x14ac:dyDescent="0.25">
      <c r="A138" s="126">
        <v>136</v>
      </c>
      <c r="B138" s="164" t="s">
        <v>99</v>
      </c>
      <c r="C138" s="165" t="s">
        <v>726</v>
      </c>
      <c r="D138" s="166" t="s">
        <v>218</v>
      </c>
      <c r="E138" s="164" t="s">
        <v>18</v>
      </c>
      <c r="F138" s="164" t="s">
        <v>16</v>
      </c>
      <c r="G138" s="130" t="s">
        <v>326</v>
      </c>
      <c r="H138" s="131">
        <v>1</v>
      </c>
      <c r="I138" s="134"/>
      <c r="J138" s="134"/>
      <c r="K138" s="134"/>
      <c r="L138" s="134">
        <v>1</v>
      </c>
      <c r="M138" s="135"/>
      <c r="N138" s="135"/>
      <c r="O138" s="136"/>
    </row>
    <row r="139" spans="1:15" s="108" customFormat="1" ht="162" hidden="1" x14ac:dyDescent="0.25">
      <c r="A139" s="126">
        <v>137</v>
      </c>
      <c r="B139" s="159" t="s">
        <v>99</v>
      </c>
      <c r="C139" s="160" t="s">
        <v>727</v>
      </c>
      <c r="D139" s="161" t="s">
        <v>218</v>
      </c>
      <c r="E139" s="159" t="s">
        <v>18</v>
      </c>
      <c r="F139" s="159" t="s">
        <v>16</v>
      </c>
      <c r="G139" s="130" t="s">
        <v>327</v>
      </c>
      <c r="H139" s="131">
        <v>1</v>
      </c>
      <c r="I139" s="134"/>
      <c r="J139" s="134"/>
      <c r="K139" s="134">
        <v>1</v>
      </c>
      <c r="L139" s="134"/>
      <c r="M139" s="135"/>
      <c r="N139" s="135"/>
      <c r="O139" s="136"/>
    </row>
    <row r="140" spans="1:15" s="108" customFormat="1" ht="126" hidden="1" x14ac:dyDescent="0.25">
      <c r="A140" s="126">
        <v>138</v>
      </c>
      <c r="B140" s="159" t="s">
        <v>99</v>
      </c>
      <c r="C140" s="160" t="s">
        <v>728</v>
      </c>
      <c r="D140" s="161" t="s">
        <v>218</v>
      </c>
      <c r="E140" s="159" t="s">
        <v>84</v>
      </c>
      <c r="F140" s="159" t="s">
        <v>41</v>
      </c>
      <c r="G140" s="130" t="s">
        <v>328</v>
      </c>
      <c r="H140" s="131">
        <v>1</v>
      </c>
      <c r="I140" s="134"/>
      <c r="J140" s="134"/>
      <c r="K140" s="134">
        <v>1</v>
      </c>
      <c r="L140" s="134"/>
      <c r="M140" s="135"/>
      <c r="N140" s="135"/>
      <c r="O140" s="136"/>
    </row>
    <row r="141" spans="1:15" s="108" customFormat="1" ht="108" hidden="1" x14ac:dyDescent="0.25">
      <c r="A141" s="126">
        <v>139</v>
      </c>
      <c r="B141" s="159" t="s">
        <v>99</v>
      </c>
      <c r="C141" s="160" t="s">
        <v>729</v>
      </c>
      <c r="D141" s="161" t="s">
        <v>218</v>
      </c>
      <c r="E141" s="159" t="s">
        <v>84</v>
      </c>
      <c r="F141" s="159" t="s">
        <v>41</v>
      </c>
      <c r="G141" s="130" t="s">
        <v>329</v>
      </c>
      <c r="H141" s="131">
        <v>1</v>
      </c>
      <c r="I141" s="134"/>
      <c r="J141" s="134"/>
      <c r="K141" s="134">
        <v>1</v>
      </c>
      <c r="L141" s="134"/>
      <c r="M141" s="135"/>
      <c r="N141" s="135"/>
      <c r="O141" s="136"/>
    </row>
    <row r="142" spans="1:15" s="108" customFormat="1" ht="90" hidden="1" x14ac:dyDescent="0.25">
      <c r="A142" s="126">
        <v>140</v>
      </c>
      <c r="B142" s="159" t="s">
        <v>99</v>
      </c>
      <c r="C142" s="160" t="s">
        <v>730</v>
      </c>
      <c r="D142" s="161" t="s">
        <v>218</v>
      </c>
      <c r="E142" s="159" t="s">
        <v>84</v>
      </c>
      <c r="F142" s="159" t="s">
        <v>41</v>
      </c>
      <c r="G142" s="130" t="s">
        <v>330</v>
      </c>
      <c r="H142" s="131">
        <v>1</v>
      </c>
      <c r="I142" s="134"/>
      <c r="J142" s="134"/>
      <c r="K142" s="134">
        <v>1</v>
      </c>
      <c r="L142" s="134"/>
      <c r="M142" s="135"/>
      <c r="N142" s="135"/>
      <c r="O142" s="136"/>
    </row>
    <row r="143" spans="1:15" s="108" customFormat="1" ht="90" hidden="1" x14ac:dyDescent="0.25">
      <c r="A143" s="126">
        <v>141</v>
      </c>
      <c r="B143" s="159" t="s">
        <v>99</v>
      </c>
      <c r="C143" s="160" t="s">
        <v>731</v>
      </c>
      <c r="D143" s="161" t="s">
        <v>218</v>
      </c>
      <c r="E143" s="159" t="s">
        <v>84</v>
      </c>
      <c r="F143" s="159" t="s">
        <v>41</v>
      </c>
      <c r="G143" s="130" t="s">
        <v>331</v>
      </c>
      <c r="H143" s="131">
        <v>1</v>
      </c>
      <c r="I143" s="134"/>
      <c r="J143" s="134"/>
      <c r="K143" s="134">
        <v>1</v>
      </c>
      <c r="L143" s="134"/>
      <c r="M143" s="135"/>
      <c r="N143" s="135"/>
      <c r="O143" s="136"/>
    </row>
    <row r="144" spans="1:15" s="108" customFormat="1" ht="126" hidden="1" x14ac:dyDescent="0.25">
      <c r="A144" s="126">
        <v>142</v>
      </c>
      <c r="B144" s="159" t="s">
        <v>99</v>
      </c>
      <c r="C144" s="160" t="s">
        <v>732</v>
      </c>
      <c r="D144" s="161" t="s">
        <v>218</v>
      </c>
      <c r="E144" s="159" t="s">
        <v>84</v>
      </c>
      <c r="F144" s="159" t="s">
        <v>42</v>
      </c>
      <c r="G144" s="130" t="s">
        <v>332</v>
      </c>
      <c r="H144" s="131">
        <v>1</v>
      </c>
      <c r="I144" s="134"/>
      <c r="J144" s="134"/>
      <c r="K144" s="134">
        <v>1</v>
      </c>
      <c r="L144" s="134"/>
      <c r="M144" s="135"/>
      <c r="N144" s="135"/>
      <c r="O144" s="136"/>
    </row>
    <row r="145" spans="1:15" s="108" customFormat="1" ht="162" hidden="1" x14ac:dyDescent="0.25">
      <c r="A145" s="126">
        <v>143</v>
      </c>
      <c r="B145" s="159" t="s">
        <v>100</v>
      </c>
      <c r="C145" s="160" t="s">
        <v>734</v>
      </c>
      <c r="D145" s="161" t="s">
        <v>218</v>
      </c>
      <c r="E145" s="159" t="s">
        <v>79</v>
      </c>
      <c r="F145" s="159" t="s">
        <v>57</v>
      </c>
      <c r="G145" s="130" t="s">
        <v>334</v>
      </c>
      <c r="H145" s="131">
        <v>1</v>
      </c>
      <c r="I145" s="134"/>
      <c r="J145" s="134"/>
      <c r="K145" s="134">
        <v>1</v>
      </c>
      <c r="L145" s="134"/>
      <c r="M145" s="135"/>
      <c r="N145" s="135"/>
      <c r="O145" s="136"/>
    </row>
    <row r="146" spans="1:15" s="108" customFormat="1" ht="90" hidden="1" x14ac:dyDescent="0.25">
      <c r="A146" s="126">
        <v>144</v>
      </c>
      <c r="B146" s="127" t="s">
        <v>93</v>
      </c>
      <c r="C146" s="128" t="s">
        <v>735</v>
      </c>
      <c r="D146" s="129" t="s">
        <v>218</v>
      </c>
      <c r="E146" s="127" t="s">
        <v>79</v>
      </c>
      <c r="F146" s="127" t="s">
        <v>61</v>
      </c>
      <c r="G146" s="130" t="s">
        <v>335</v>
      </c>
      <c r="H146" s="131">
        <v>1</v>
      </c>
      <c r="I146" s="134"/>
      <c r="J146" s="134">
        <v>1</v>
      </c>
      <c r="K146" s="134"/>
      <c r="L146" s="134" t="s">
        <v>80</v>
      </c>
      <c r="M146" s="135"/>
      <c r="N146" s="135"/>
      <c r="O146" s="136"/>
    </row>
    <row r="147" spans="1:15" s="108" customFormat="1" ht="108" hidden="1" x14ac:dyDescent="0.25">
      <c r="A147" s="126">
        <v>145</v>
      </c>
      <c r="B147" s="127" t="s">
        <v>93</v>
      </c>
      <c r="C147" s="128" t="s">
        <v>736</v>
      </c>
      <c r="D147" s="129" t="s">
        <v>218</v>
      </c>
      <c r="E147" s="127" t="s">
        <v>79</v>
      </c>
      <c r="F147" s="127" t="s">
        <v>61</v>
      </c>
      <c r="G147" s="130" t="s">
        <v>336</v>
      </c>
      <c r="H147" s="131">
        <v>1</v>
      </c>
      <c r="I147" s="134"/>
      <c r="J147" s="134">
        <v>1</v>
      </c>
      <c r="K147" s="134"/>
      <c r="L147" s="134" t="s">
        <v>80</v>
      </c>
      <c r="M147" s="135"/>
      <c r="N147" s="135"/>
      <c r="O147" s="136"/>
    </row>
    <row r="148" spans="1:15" s="108" customFormat="1" ht="144" hidden="1" x14ac:dyDescent="0.25">
      <c r="A148" s="126">
        <v>146</v>
      </c>
      <c r="B148" s="127" t="s">
        <v>129</v>
      </c>
      <c r="C148" s="128" t="s">
        <v>746</v>
      </c>
      <c r="D148" s="129" t="s">
        <v>218</v>
      </c>
      <c r="E148" s="127" t="s">
        <v>79</v>
      </c>
      <c r="F148" s="127" t="s">
        <v>53</v>
      </c>
      <c r="G148" s="130" t="s">
        <v>347</v>
      </c>
      <c r="H148" s="131">
        <v>1</v>
      </c>
      <c r="I148" s="134"/>
      <c r="J148" s="134">
        <v>1</v>
      </c>
      <c r="K148" s="134"/>
      <c r="L148" s="134" t="s">
        <v>80</v>
      </c>
      <c r="M148" s="135"/>
      <c r="N148" s="135"/>
      <c r="O148" s="136"/>
    </row>
    <row r="149" spans="1:15" s="108" customFormat="1" ht="288" hidden="1" x14ac:dyDescent="0.25">
      <c r="A149" s="126">
        <v>147</v>
      </c>
      <c r="B149" s="159" t="s">
        <v>148</v>
      </c>
      <c r="C149" s="160" t="s">
        <v>750</v>
      </c>
      <c r="D149" s="161" t="s">
        <v>218</v>
      </c>
      <c r="E149" s="159" t="s">
        <v>18</v>
      </c>
      <c r="F149" s="159" t="s">
        <v>19</v>
      </c>
      <c r="G149" s="130" t="s">
        <v>149</v>
      </c>
      <c r="H149" s="131">
        <v>1</v>
      </c>
      <c r="I149" s="134"/>
      <c r="J149" s="134"/>
      <c r="K149" s="134">
        <v>1</v>
      </c>
      <c r="L149" s="134"/>
      <c r="M149" s="135"/>
      <c r="N149" s="135"/>
      <c r="O149" s="136"/>
    </row>
    <row r="150" spans="1:15" s="108" customFormat="1" ht="108" x14ac:dyDescent="0.25">
      <c r="A150" s="126">
        <v>148</v>
      </c>
      <c r="B150" s="159" t="s">
        <v>78</v>
      </c>
      <c r="C150" s="160" t="s">
        <v>751</v>
      </c>
      <c r="D150" s="161" t="s">
        <v>218</v>
      </c>
      <c r="E150" s="159" t="s">
        <v>18</v>
      </c>
      <c r="F150" s="159" t="s">
        <v>16</v>
      </c>
      <c r="G150" s="130" t="s">
        <v>355</v>
      </c>
      <c r="H150" s="131">
        <v>1</v>
      </c>
      <c r="I150" s="134"/>
      <c r="J150" s="134"/>
      <c r="K150" s="134">
        <v>1</v>
      </c>
      <c r="L150" s="134"/>
      <c r="M150" s="135"/>
      <c r="N150" s="135"/>
      <c r="O150" s="136"/>
    </row>
    <row r="151" spans="1:15" s="108" customFormat="1" ht="108" x14ac:dyDescent="0.25">
      <c r="A151" s="126">
        <v>149</v>
      </c>
      <c r="B151" s="159" t="s">
        <v>78</v>
      </c>
      <c r="C151" s="160" t="s">
        <v>752</v>
      </c>
      <c r="D151" s="161" t="s">
        <v>218</v>
      </c>
      <c r="E151" s="159" t="s">
        <v>84</v>
      </c>
      <c r="F151" s="159" t="s">
        <v>41</v>
      </c>
      <c r="G151" s="130" t="s">
        <v>356</v>
      </c>
      <c r="H151" s="131">
        <v>1</v>
      </c>
      <c r="I151" s="134"/>
      <c r="J151" s="134"/>
      <c r="K151" s="134">
        <v>1</v>
      </c>
      <c r="L151" s="134"/>
      <c r="M151" s="135"/>
      <c r="N151" s="135"/>
      <c r="O151" s="136"/>
    </row>
    <row r="152" spans="1:15" s="108" customFormat="1" ht="90" x14ac:dyDescent="0.25">
      <c r="A152" s="126">
        <v>150</v>
      </c>
      <c r="B152" s="159" t="s">
        <v>78</v>
      </c>
      <c r="C152" s="160" t="s">
        <v>753</v>
      </c>
      <c r="D152" s="161" t="s">
        <v>218</v>
      </c>
      <c r="E152" s="159" t="s">
        <v>84</v>
      </c>
      <c r="F152" s="159" t="s">
        <v>43</v>
      </c>
      <c r="G152" s="130" t="s">
        <v>357</v>
      </c>
      <c r="H152" s="131">
        <v>1</v>
      </c>
      <c r="I152" s="134"/>
      <c r="J152" s="134"/>
      <c r="K152" s="134">
        <v>1</v>
      </c>
      <c r="L152" s="134"/>
      <c r="M152" s="135"/>
      <c r="N152" s="135"/>
      <c r="O152" s="136"/>
    </row>
    <row r="153" spans="1:15" s="108" customFormat="1" ht="90" x14ac:dyDescent="0.25">
      <c r="A153" s="126">
        <v>151</v>
      </c>
      <c r="B153" s="159" t="s">
        <v>78</v>
      </c>
      <c r="C153" s="160" t="s">
        <v>754</v>
      </c>
      <c r="D153" s="161" t="s">
        <v>218</v>
      </c>
      <c r="E153" s="159" t="s">
        <v>84</v>
      </c>
      <c r="F153" s="159" t="s">
        <v>43</v>
      </c>
      <c r="G153" s="130" t="s">
        <v>358</v>
      </c>
      <c r="H153" s="131">
        <v>1</v>
      </c>
      <c r="I153" s="134"/>
      <c r="J153" s="134"/>
      <c r="K153" s="134">
        <v>1</v>
      </c>
      <c r="L153" s="134"/>
      <c r="M153" s="135"/>
      <c r="N153" s="135"/>
      <c r="O153" s="136"/>
    </row>
    <row r="154" spans="1:15" s="108" customFormat="1" ht="108" x14ac:dyDescent="0.25">
      <c r="A154" s="126">
        <v>152</v>
      </c>
      <c r="B154" s="159" t="s">
        <v>78</v>
      </c>
      <c r="C154" s="160" t="s">
        <v>755</v>
      </c>
      <c r="D154" s="161" t="s">
        <v>218</v>
      </c>
      <c r="E154" s="159" t="s">
        <v>18</v>
      </c>
      <c r="F154" s="159" t="s">
        <v>20</v>
      </c>
      <c r="G154" s="130" t="s">
        <v>359</v>
      </c>
      <c r="H154" s="131">
        <v>1</v>
      </c>
      <c r="I154" s="134"/>
      <c r="J154" s="134"/>
      <c r="K154" s="134">
        <v>1</v>
      </c>
      <c r="L154" s="134"/>
      <c r="M154" s="135"/>
      <c r="N154" s="135"/>
      <c r="O154" s="136"/>
    </row>
    <row r="155" spans="1:15" s="108" customFormat="1" ht="108" hidden="1" x14ac:dyDescent="0.25">
      <c r="A155" s="126">
        <v>153</v>
      </c>
      <c r="B155" s="159" t="s">
        <v>363</v>
      </c>
      <c r="C155" s="160" t="s">
        <v>758</v>
      </c>
      <c r="D155" s="161" t="s">
        <v>218</v>
      </c>
      <c r="E155" s="159" t="s">
        <v>86</v>
      </c>
      <c r="F155" s="159" t="s">
        <v>50</v>
      </c>
      <c r="G155" s="130" t="s">
        <v>364</v>
      </c>
      <c r="H155" s="131">
        <v>1</v>
      </c>
      <c r="I155" s="134"/>
      <c r="J155" s="134"/>
      <c r="K155" s="134">
        <v>1</v>
      </c>
      <c r="L155" s="134"/>
      <c r="M155" s="135"/>
      <c r="N155" s="135"/>
      <c r="O155" s="136"/>
    </row>
    <row r="156" spans="1:15" s="108" customFormat="1" ht="72" hidden="1" x14ac:dyDescent="0.25">
      <c r="A156" s="126">
        <v>154</v>
      </c>
      <c r="B156" s="159" t="s">
        <v>105</v>
      </c>
      <c r="C156" s="160" t="s">
        <v>759</v>
      </c>
      <c r="D156" s="161" t="s">
        <v>218</v>
      </c>
      <c r="E156" s="159" t="s">
        <v>86</v>
      </c>
      <c r="F156" s="159" t="s">
        <v>48</v>
      </c>
      <c r="G156" s="130" t="s">
        <v>365</v>
      </c>
      <c r="H156" s="131">
        <v>1</v>
      </c>
      <c r="I156" s="134"/>
      <c r="J156" s="134"/>
      <c r="K156" s="134">
        <v>1</v>
      </c>
      <c r="L156" s="134"/>
      <c r="M156" s="135"/>
      <c r="N156" s="135"/>
      <c r="O156" s="136"/>
    </row>
    <row r="157" spans="1:15" s="108" customFormat="1" ht="90" hidden="1" x14ac:dyDescent="0.25">
      <c r="A157" s="126">
        <v>155</v>
      </c>
      <c r="B157" s="159" t="s">
        <v>103</v>
      </c>
      <c r="C157" s="160" t="s">
        <v>760</v>
      </c>
      <c r="D157" s="161" t="s">
        <v>218</v>
      </c>
      <c r="E157" s="159" t="s">
        <v>18</v>
      </c>
      <c r="F157" s="159" t="s">
        <v>21</v>
      </c>
      <c r="G157" s="130" t="s">
        <v>366</v>
      </c>
      <c r="H157" s="131">
        <v>1</v>
      </c>
      <c r="I157" s="134"/>
      <c r="J157" s="134"/>
      <c r="K157" s="134">
        <v>1</v>
      </c>
      <c r="L157" s="134"/>
      <c r="M157" s="135"/>
      <c r="N157" s="135"/>
      <c r="O157" s="136"/>
    </row>
    <row r="158" spans="1:15" s="108" customFormat="1" ht="234" hidden="1" x14ac:dyDescent="0.25">
      <c r="A158" s="126">
        <v>156</v>
      </c>
      <c r="B158" s="159" t="s">
        <v>118</v>
      </c>
      <c r="C158" s="160" t="s">
        <v>761</v>
      </c>
      <c r="D158" s="161" t="s">
        <v>218</v>
      </c>
      <c r="E158" s="159" t="s">
        <v>84</v>
      </c>
      <c r="F158" s="159" t="s">
        <v>42</v>
      </c>
      <c r="G158" s="130" t="s">
        <v>367</v>
      </c>
      <c r="H158" s="131">
        <v>1</v>
      </c>
      <c r="I158" s="134"/>
      <c r="J158" s="134"/>
      <c r="K158" s="134">
        <v>1</v>
      </c>
      <c r="L158" s="134"/>
      <c r="M158" s="135"/>
      <c r="N158" s="135"/>
      <c r="O158" s="136"/>
    </row>
    <row r="159" spans="1:15" s="108" customFormat="1" ht="108" hidden="1" x14ac:dyDescent="0.25">
      <c r="A159" s="126">
        <v>157</v>
      </c>
      <c r="B159" s="164" t="s">
        <v>368</v>
      </c>
      <c r="C159" s="165" t="s">
        <v>762</v>
      </c>
      <c r="D159" s="166" t="s">
        <v>218</v>
      </c>
      <c r="E159" s="164" t="s">
        <v>85</v>
      </c>
      <c r="F159" s="164" t="s">
        <v>34</v>
      </c>
      <c r="G159" s="130" t="s">
        <v>369</v>
      </c>
      <c r="H159" s="131">
        <v>1</v>
      </c>
      <c r="I159" s="134"/>
      <c r="J159" s="134"/>
      <c r="K159" s="134"/>
      <c r="L159" s="134">
        <v>1</v>
      </c>
      <c r="M159" s="135"/>
      <c r="N159" s="135"/>
      <c r="O159" s="136"/>
    </row>
    <row r="160" spans="1:15" s="108" customFormat="1" ht="54" hidden="1" x14ac:dyDescent="0.25">
      <c r="A160" s="126">
        <v>158</v>
      </c>
      <c r="B160" s="159" t="s">
        <v>370</v>
      </c>
      <c r="C160" s="160" t="s">
        <v>763</v>
      </c>
      <c r="D160" s="161" t="s">
        <v>218</v>
      </c>
      <c r="E160" s="159" t="s">
        <v>18</v>
      </c>
      <c r="F160" s="159" t="s">
        <v>49</v>
      </c>
      <c r="G160" s="130" t="s">
        <v>371</v>
      </c>
      <c r="H160" s="131">
        <v>1</v>
      </c>
      <c r="I160" s="134"/>
      <c r="J160" s="134"/>
      <c r="K160" s="134">
        <v>1</v>
      </c>
      <c r="L160" s="134"/>
      <c r="M160" s="135"/>
      <c r="N160" s="135"/>
      <c r="O160" s="136"/>
    </row>
    <row r="161" spans="1:15" s="108" customFormat="1" ht="144" hidden="1" x14ac:dyDescent="0.25">
      <c r="A161" s="126">
        <v>159</v>
      </c>
      <c r="B161" s="159" t="s">
        <v>372</v>
      </c>
      <c r="C161" s="160" t="s">
        <v>764</v>
      </c>
      <c r="D161" s="161" t="s">
        <v>218</v>
      </c>
      <c r="E161" s="159" t="s">
        <v>85</v>
      </c>
      <c r="F161" s="159" t="s">
        <v>34</v>
      </c>
      <c r="G161" s="130" t="s">
        <v>373</v>
      </c>
      <c r="H161" s="131">
        <v>1</v>
      </c>
      <c r="I161" s="134"/>
      <c r="J161" s="134"/>
      <c r="K161" s="134">
        <v>1</v>
      </c>
      <c r="L161" s="134"/>
      <c r="M161" s="135"/>
      <c r="N161" s="135"/>
      <c r="O161" s="136"/>
    </row>
    <row r="162" spans="1:15" s="108" customFormat="1" ht="126" hidden="1" x14ac:dyDescent="0.25">
      <c r="A162" s="126">
        <v>160</v>
      </c>
      <c r="B162" s="159" t="s">
        <v>148</v>
      </c>
      <c r="C162" s="160" t="s">
        <v>765</v>
      </c>
      <c r="D162" s="161" t="s">
        <v>218</v>
      </c>
      <c r="E162" s="159" t="s">
        <v>18</v>
      </c>
      <c r="F162" s="159" t="s">
        <v>16</v>
      </c>
      <c r="G162" s="130" t="s">
        <v>374</v>
      </c>
      <c r="H162" s="131">
        <v>1</v>
      </c>
      <c r="I162" s="134"/>
      <c r="J162" s="134"/>
      <c r="K162" s="134">
        <v>1</v>
      </c>
      <c r="L162" s="134"/>
      <c r="M162" s="135"/>
      <c r="N162" s="135"/>
      <c r="O162" s="136"/>
    </row>
    <row r="163" spans="1:15" s="108" customFormat="1" ht="108" hidden="1" x14ac:dyDescent="0.25">
      <c r="A163" s="126">
        <v>161</v>
      </c>
      <c r="B163" s="159" t="s">
        <v>148</v>
      </c>
      <c r="C163" s="160" t="s">
        <v>766</v>
      </c>
      <c r="D163" s="161" t="s">
        <v>218</v>
      </c>
      <c r="E163" s="159" t="s">
        <v>85</v>
      </c>
      <c r="F163" s="159" t="s">
        <v>35</v>
      </c>
      <c r="G163" s="130" t="s">
        <v>375</v>
      </c>
      <c r="H163" s="131">
        <v>1</v>
      </c>
      <c r="I163" s="134"/>
      <c r="J163" s="134"/>
      <c r="K163" s="134">
        <v>1</v>
      </c>
      <c r="L163" s="134"/>
      <c r="M163" s="135"/>
      <c r="N163" s="135"/>
      <c r="O163" s="136"/>
    </row>
    <row r="164" spans="1:15" s="108" customFormat="1" ht="108" hidden="1" x14ac:dyDescent="0.25">
      <c r="A164" s="126">
        <v>162</v>
      </c>
      <c r="B164" s="159" t="s">
        <v>148</v>
      </c>
      <c r="C164" s="160" t="s">
        <v>767</v>
      </c>
      <c r="D164" s="161" t="s">
        <v>218</v>
      </c>
      <c r="E164" s="159" t="s">
        <v>85</v>
      </c>
      <c r="F164" s="159" t="s">
        <v>35</v>
      </c>
      <c r="G164" s="130" t="s">
        <v>376</v>
      </c>
      <c r="H164" s="131">
        <v>1</v>
      </c>
      <c r="I164" s="134"/>
      <c r="J164" s="134"/>
      <c r="K164" s="134">
        <v>1</v>
      </c>
      <c r="L164" s="134"/>
      <c r="M164" s="135"/>
      <c r="N164" s="135"/>
      <c r="O164" s="136"/>
    </row>
    <row r="165" spans="1:15" s="108" customFormat="1" ht="108" hidden="1" x14ac:dyDescent="0.25">
      <c r="A165" s="126">
        <v>163</v>
      </c>
      <c r="B165" s="159" t="s">
        <v>148</v>
      </c>
      <c r="C165" s="160" t="s">
        <v>768</v>
      </c>
      <c r="D165" s="161" t="s">
        <v>218</v>
      </c>
      <c r="E165" s="159" t="s">
        <v>84</v>
      </c>
      <c r="F165" s="159" t="s">
        <v>43</v>
      </c>
      <c r="G165" s="130" t="s">
        <v>377</v>
      </c>
      <c r="H165" s="131">
        <v>1</v>
      </c>
      <c r="I165" s="134"/>
      <c r="J165" s="134"/>
      <c r="K165" s="134">
        <v>1</v>
      </c>
      <c r="L165" s="134"/>
      <c r="M165" s="135"/>
      <c r="N165" s="135"/>
      <c r="O165" s="136"/>
    </row>
    <row r="166" spans="1:15" s="108" customFormat="1" ht="108" hidden="1" x14ac:dyDescent="0.25">
      <c r="A166" s="126">
        <v>164</v>
      </c>
      <c r="B166" s="159" t="s">
        <v>148</v>
      </c>
      <c r="C166" s="160" t="s">
        <v>769</v>
      </c>
      <c r="D166" s="161" t="s">
        <v>218</v>
      </c>
      <c r="E166" s="159" t="s">
        <v>84</v>
      </c>
      <c r="F166" s="159" t="s">
        <v>43</v>
      </c>
      <c r="G166" s="130" t="s">
        <v>378</v>
      </c>
      <c r="H166" s="131">
        <v>1</v>
      </c>
      <c r="I166" s="134"/>
      <c r="J166" s="134"/>
      <c r="K166" s="134">
        <v>1</v>
      </c>
      <c r="L166" s="134"/>
      <c r="M166" s="135"/>
      <c r="N166" s="135"/>
      <c r="O166" s="136"/>
    </row>
    <row r="167" spans="1:15" s="108" customFormat="1" ht="108" hidden="1" x14ac:dyDescent="0.25">
      <c r="A167" s="126">
        <v>165</v>
      </c>
      <c r="B167" s="159" t="s">
        <v>148</v>
      </c>
      <c r="C167" s="160" t="s">
        <v>770</v>
      </c>
      <c r="D167" s="161" t="s">
        <v>218</v>
      </c>
      <c r="E167" s="159" t="s">
        <v>84</v>
      </c>
      <c r="F167" s="159" t="s">
        <v>43</v>
      </c>
      <c r="G167" s="130" t="s">
        <v>379</v>
      </c>
      <c r="H167" s="131">
        <v>1</v>
      </c>
      <c r="I167" s="134"/>
      <c r="J167" s="134"/>
      <c r="K167" s="134">
        <v>1</v>
      </c>
      <c r="L167" s="134"/>
      <c r="M167" s="135"/>
      <c r="N167" s="135"/>
      <c r="O167" s="136"/>
    </row>
    <row r="168" spans="1:15" s="108" customFormat="1" ht="108" hidden="1" x14ac:dyDescent="0.25">
      <c r="A168" s="126">
        <v>166</v>
      </c>
      <c r="B168" s="159" t="s">
        <v>148</v>
      </c>
      <c r="C168" s="160" t="s">
        <v>771</v>
      </c>
      <c r="D168" s="161" t="s">
        <v>218</v>
      </c>
      <c r="E168" s="159" t="s">
        <v>84</v>
      </c>
      <c r="F168" s="159" t="s">
        <v>43</v>
      </c>
      <c r="G168" s="130" t="s">
        <v>380</v>
      </c>
      <c r="H168" s="131">
        <v>1</v>
      </c>
      <c r="I168" s="134"/>
      <c r="J168" s="134"/>
      <c r="K168" s="134">
        <v>1</v>
      </c>
      <c r="L168" s="134"/>
      <c r="M168" s="135"/>
      <c r="N168" s="135"/>
      <c r="O168" s="136"/>
    </row>
    <row r="169" spans="1:15" s="108" customFormat="1" ht="90" hidden="1" x14ac:dyDescent="0.25">
      <c r="A169" s="126">
        <v>167</v>
      </c>
      <c r="B169" s="164" t="s">
        <v>148</v>
      </c>
      <c r="C169" s="165" t="s">
        <v>772</v>
      </c>
      <c r="D169" s="166" t="s">
        <v>218</v>
      </c>
      <c r="E169" s="164" t="s">
        <v>84</v>
      </c>
      <c r="F169" s="164" t="s">
        <v>42</v>
      </c>
      <c r="G169" s="130" t="s">
        <v>381</v>
      </c>
      <c r="H169" s="131">
        <v>1</v>
      </c>
      <c r="I169" s="134"/>
      <c r="J169" s="134"/>
      <c r="K169" s="134"/>
      <c r="L169" s="134">
        <v>1</v>
      </c>
      <c r="M169" s="135"/>
      <c r="N169" s="135"/>
      <c r="O169" s="136"/>
    </row>
    <row r="170" spans="1:15" s="108" customFormat="1" ht="90" hidden="1" x14ac:dyDescent="0.25">
      <c r="A170" s="126">
        <v>168</v>
      </c>
      <c r="B170" s="164" t="s">
        <v>148</v>
      </c>
      <c r="C170" s="165" t="s">
        <v>773</v>
      </c>
      <c r="D170" s="166" t="s">
        <v>218</v>
      </c>
      <c r="E170" s="164" t="s">
        <v>84</v>
      </c>
      <c r="F170" s="164" t="s">
        <v>42</v>
      </c>
      <c r="G170" s="130" t="s">
        <v>382</v>
      </c>
      <c r="H170" s="131">
        <v>1</v>
      </c>
      <c r="I170" s="134"/>
      <c r="J170" s="134"/>
      <c r="K170" s="134"/>
      <c r="L170" s="134">
        <v>1</v>
      </c>
      <c r="M170" s="135"/>
      <c r="N170" s="135"/>
      <c r="O170" s="136"/>
    </row>
    <row r="171" spans="1:15" s="108" customFormat="1" ht="108" hidden="1" x14ac:dyDescent="0.25">
      <c r="A171" s="126">
        <v>169</v>
      </c>
      <c r="B171" s="164" t="s">
        <v>148</v>
      </c>
      <c r="C171" s="165" t="s">
        <v>774</v>
      </c>
      <c r="D171" s="166" t="s">
        <v>218</v>
      </c>
      <c r="E171" s="164" t="s">
        <v>84</v>
      </c>
      <c r="F171" s="164" t="s">
        <v>42</v>
      </c>
      <c r="G171" s="130" t="s">
        <v>383</v>
      </c>
      <c r="H171" s="131">
        <v>1</v>
      </c>
      <c r="I171" s="134"/>
      <c r="J171" s="134"/>
      <c r="K171" s="134"/>
      <c r="L171" s="134">
        <v>1</v>
      </c>
      <c r="M171" s="135"/>
      <c r="N171" s="135"/>
      <c r="O171" s="136"/>
    </row>
    <row r="172" spans="1:15" s="108" customFormat="1" ht="108" hidden="1" x14ac:dyDescent="0.25">
      <c r="A172" s="126">
        <v>170</v>
      </c>
      <c r="B172" s="164" t="s">
        <v>148</v>
      </c>
      <c r="C172" s="165" t="s">
        <v>775</v>
      </c>
      <c r="D172" s="166" t="s">
        <v>218</v>
      </c>
      <c r="E172" s="164" t="s">
        <v>84</v>
      </c>
      <c r="F172" s="164" t="s">
        <v>42</v>
      </c>
      <c r="G172" s="130" t="s">
        <v>384</v>
      </c>
      <c r="H172" s="131">
        <v>1</v>
      </c>
      <c r="I172" s="134"/>
      <c r="J172" s="134"/>
      <c r="K172" s="134"/>
      <c r="L172" s="134">
        <v>1</v>
      </c>
      <c r="M172" s="135"/>
      <c r="N172" s="135"/>
      <c r="O172" s="136"/>
    </row>
    <row r="173" spans="1:15" s="108" customFormat="1" ht="126" hidden="1" x14ac:dyDescent="0.25">
      <c r="A173" s="126">
        <v>171</v>
      </c>
      <c r="B173" s="159" t="s">
        <v>148</v>
      </c>
      <c r="C173" s="160" t="s">
        <v>776</v>
      </c>
      <c r="D173" s="161" t="s">
        <v>218</v>
      </c>
      <c r="E173" s="159" t="s">
        <v>84</v>
      </c>
      <c r="F173" s="159" t="s">
        <v>43</v>
      </c>
      <c r="G173" s="130" t="s">
        <v>385</v>
      </c>
      <c r="H173" s="131">
        <v>1</v>
      </c>
      <c r="I173" s="134"/>
      <c r="J173" s="134"/>
      <c r="K173" s="134">
        <v>1</v>
      </c>
      <c r="L173" s="134"/>
      <c r="M173" s="135"/>
      <c r="N173" s="135"/>
      <c r="O173" s="136"/>
    </row>
    <row r="174" spans="1:15" s="108" customFormat="1" ht="108" hidden="1" x14ac:dyDescent="0.25">
      <c r="A174" s="126">
        <v>172</v>
      </c>
      <c r="B174" s="159" t="s">
        <v>148</v>
      </c>
      <c r="C174" s="160" t="s">
        <v>777</v>
      </c>
      <c r="D174" s="161" t="s">
        <v>218</v>
      </c>
      <c r="E174" s="159" t="s">
        <v>84</v>
      </c>
      <c r="F174" s="159" t="s">
        <v>43</v>
      </c>
      <c r="G174" s="130" t="s">
        <v>386</v>
      </c>
      <c r="H174" s="131">
        <v>1</v>
      </c>
      <c r="I174" s="134"/>
      <c r="J174" s="134"/>
      <c r="K174" s="134">
        <v>1</v>
      </c>
      <c r="L174" s="134"/>
      <c r="M174" s="135"/>
      <c r="N174" s="135"/>
      <c r="O174" s="136"/>
    </row>
    <row r="175" spans="1:15" s="108" customFormat="1" ht="108" hidden="1" x14ac:dyDescent="0.25">
      <c r="A175" s="126">
        <v>173</v>
      </c>
      <c r="B175" s="159" t="s">
        <v>148</v>
      </c>
      <c r="C175" s="160" t="s">
        <v>778</v>
      </c>
      <c r="D175" s="161" t="s">
        <v>218</v>
      </c>
      <c r="E175" s="159" t="s">
        <v>84</v>
      </c>
      <c r="F175" s="159" t="s">
        <v>43</v>
      </c>
      <c r="G175" s="130" t="s">
        <v>387</v>
      </c>
      <c r="H175" s="131">
        <v>1</v>
      </c>
      <c r="I175" s="134"/>
      <c r="J175" s="134"/>
      <c r="K175" s="134">
        <v>1</v>
      </c>
      <c r="L175" s="134"/>
      <c r="M175" s="135"/>
      <c r="N175" s="135"/>
      <c r="O175" s="136"/>
    </row>
    <row r="176" spans="1:15" s="108" customFormat="1" ht="108" hidden="1" x14ac:dyDescent="0.25">
      <c r="A176" s="126">
        <v>174</v>
      </c>
      <c r="B176" s="159" t="s">
        <v>148</v>
      </c>
      <c r="C176" s="160" t="s">
        <v>779</v>
      </c>
      <c r="D176" s="161" t="s">
        <v>218</v>
      </c>
      <c r="E176" s="159" t="s">
        <v>84</v>
      </c>
      <c r="F176" s="159" t="s">
        <v>43</v>
      </c>
      <c r="G176" s="130" t="s">
        <v>388</v>
      </c>
      <c r="H176" s="131">
        <v>1</v>
      </c>
      <c r="I176" s="134"/>
      <c r="J176" s="134"/>
      <c r="K176" s="134">
        <v>1</v>
      </c>
      <c r="L176" s="134"/>
      <c r="M176" s="135"/>
      <c r="N176" s="135"/>
      <c r="O176" s="136"/>
    </row>
    <row r="177" spans="1:15" s="108" customFormat="1" ht="108" hidden="1" x14ac:dyDescent="0.25">
      <c r="A177" s="126">
        <v>175</v>
      </c>
      <c r="B177" s="159" t="s">
        <v>148</v>
      </c>
      <c r="C177" s="160" t="s">
        <v>780</v>
      </c>
      <c r="D177" s="161" t="s">
        <v>218</v>
      </c>
      <c r="E177" s="159" t="s">
        <v>84</v>
      </c>
      <c r="F177" s="159" t="s">
        <v>43</v>
      </c>
      <c r="G177" s="130" t="s">
        <v>389</v>
      </c>
      <c r="H177" s="131">
        <v>1</v>
      </c>
      <c r="I177" s="134"/>
      <c r="J177" s="134"/>
      <c r="K177" s="134">
        <v>1</v>
      </c>
      <c r="L177" s="134"/>
      <c r="M177" s="135"/>
      <c r="N177" s="135"/>
      <c r="O177" s="136"/>
    </row>
    <row r="178" spans="1:15" s="108" customFormat="1" ht="108" hidden="1" x14ac:dyDescent="0.25">
      <c r="A178" s="126">
        <v>176</v>
      </c>
      <c r="B178" s="159" t="s">
        <v>148</v>
      </c>
      <c r="C178" s="160" t="s">
        <v>781</v>
      </c>
      <c r="D178" s="161" t="s">
        <v>218</v>
      </c>
      <c r="E178" s="159" t="s">
        <v>84</v>
      </c>
      <c r="F178" s="159" t="s">
        <v>43</v>
      </c>
      <c r="G178" s="130" t="s">
        <v>390</v>
      </c>
      <c r="H178" s="131">
        <v>1</v>
      </c>
      <c r="I178" s="134"/>
      <c r="J178" s="134"/>
      <c r="K178" s="134">
        <v>1</v>
      </c>
      <c r="L178" s="134"/>
      <c r="M178" s="135"/>
      <c r="N178" s="135"/>
      <c r="O178" s="136"/>
    </row>
    <row r="179" spans="1:15" s="108" customFormat="1" ht="126" hidden="1" x14ac:dyDescent="0.25">
      <c r="A179" s="126">
        <v>177</v>
      </c>
      <c r="B179" s="164" t="s">
        <v>148</v>
      </c>
      <c r="C179" s="165" t="s">
        <v>782</v>
      </c>
      <c r="D179" s="166" t="s">
        <v>218</v>
      </c>
      <c r="E179" s="164" t="s">
        <v>86</v>
      </c>
      <c r="F179" s="164" t="s">
        <v>172</v>
      </c>
      <c r="G179" s="130" t="s">
        <v>391</v>
      </c>
      <c r="H179" s="131">
        <v>1</v>
      </c>
      <c r="I179" s="134"/>
      <c r="J179" s="134"/>
      <c r="K179" s="134"/>
      <c r="L179" s="134">
        <v>1</v>
      </c>
      <c r="M179" s="135"/>
      <c r="N179" s="135"/>
      <c r="O179" s="136"/>
    </row>
    <row r="180" spans="1:15" s="108" customFormat="1" ht="108" hidden="1" x14ac:dyDescent="0.25">
      <c r="A180" s="126">
        <v>178</v>
      </c>
      <c r="B180" s="164" t="s">
        <v>148</v>
      </c>
      <c r="C180" s="165" t="s">
        <v>783</v>
      </c>
      <c r="D180" s="166" t="s">
        <v>218</v>
      </c>
      <c r="E180" s="164" t="s">
        <v>86</v>
      </c>
      <c r="F180" s="164" t="s">
        <v>172</v>
      </c>
      <c r="G180" s="130" t="s">
        <v>392</v>
      </c>
      <c r="H180" s="131">
        <v>1</v>
      </c>
      <c r="I180" s="134"/>
      <c r="J180" s="134"/>
      <c r="K180" s="134"/>
      <c r="L180" s="134">
        <v>1</v>
      </c>
      <c r="M180" s="135"/>
      <c r="N180" s="135"/>
      <c r="O180" s="136"/>
    </row>
    <row r="181" spans="1:15" s="108" customFormat="1" ht="108" hidden="1" x14ac:dyDescent="0.25">
      <c r="A181" s="126">
        <v>179</v>
      </c>
      <c r="B181" s="159" t="s">
        <v>310</v>
      </c>
      <c r="C181" s="160" t="s">
        <v>784</v>
      </c>
      <c r="D181" s="161" t="s">
        <v>218</v>
      </c>
      <c r="E181" s="159" t="s">
        <v>86</v>
      </c>
      <c r="F181" s="159" t="s">
        <v>48</v>
      </c>
      <c r="G181" s="130" t="s">
        <v>393</v>
      </c>
      <c r="H181" s="131">
        <v>1</v>
      </c>
      <c r="I181" s="134"/>
      <c r="J181" s="134"/>
      <c r="K181" s="134">
        <v>1</v>
      </c>
      <c r="L181" s="134"/>
      <c r="M181" s="135"/>
      <c r="N181" s="135"/>
      <c r="O181" s="136"/>
    </row>
    <row r="182" spans="1:15" s="108" customFormat="1" ht="72" hidden="1" x14ac:dyDescent="0.25">
      <c r="A182" s="126">
        <v>180</v>
      </c>
      <c r="B182" s="159" t="s">
        <v>99</v>
      </c>
      <c r="C182" s="160" t="s">
        <v>785</v>
      </c>
      <c r="D182" s="161" t="s">
        <v>218</v>
      </c>
      <c r="E182" s="159" t="s">
        <v>84</v>
      </c>
      <c r="F182" s="159" t="s">
        <v>41</v>
      </c>
      <c r="G182" s="130" t="s">
        <v>394</v>
      </c>
      <c r="H182" s="131">
        <v>1</v>
      </c>
      <c r="I182" s="134"/>
      <c r="J182" s="134"/>
      <c r="K182" s="134">
        <v>1</v>
      </c>
      <c r="L182" s="134"/>
      <c r="M182" s="135"/>
      <c r="N182" s="135"/>
      <c r="O182" s="136"/>
    </row>
    <row r="183" spans="1:15" s="108" customFormat="1" ht="144" hidden="1" x14ac:dyDescent="0.25">
      <c r="A183" s="126">
        <v>181</v>
      </c>
      <c r="B183" s="164" t="s">
        <v>220</v>
      </c>
      <c r="C183" s="165" t="s">
        <v>792</v>
      </c>
      <c r="D183" s="166" t="s">
        <v>218</v>
      </c>
      <c r="E183" s="164" t="s">
        <v>86</v>
      </c>
      <c r="F183" s="164" t="s">
        <v>49</v>
      </c>
      <c r="G183" s="130" t="s">
        <v>409</v>
      </c>
      <c r="H183" s="131">
        <v>1</v>
      </c>
      <c r="I183" s="134"/>
      <c r="J183" s="134"/>
      <c r="K183" s="134"/>
      <c r="L183" s="134">
        <v>1</v>
      </c>
      <c r="M183" s="135"/>
      <c r="N183" s="135"/>
      <c r="O183" s="136"/>
    </row>
    <row r="184" spans="1:15" s="108" customFormat="1" ht="54" hidden="1" x14ac:dyDescent="0.25">
      <c r="A184" s="126">
        <v>182</v>
      </c>
      <c r="B184" s="159" t="s">
        <v>132</v>
      </c>
      <c r="C184" s="160" t="s">
        <v>793</v>
      </c>
      <c r="D184" s="161" t="s">
        <v>218</v>
      </c>
      <c r="E184" s="159" t="s">
        <v>84</v>
      </c>
      <c r="F184" s="159" t="s">
        <v>44</v>
      </c>
      <c r="G184" s="130" t="s">
        <v>410</v>
      </c>
      <c r="H184" s="131">
        <v>1</v>
      </c>
      <c r="I184" s="134"/>
      <c r="J184" s="134"/>
      <c r="K184" s="134">
        <v>1</v>
      </c>
      <c r="L184" s="134"/>
      <c r="M184" s="135"/>
      <c r="N184" s="135"/>
      <c r="O184" s="136"/>
    </row>
    <row r="185" spans="1:15" s="108" customFormat="1" ht="162" hidden="1" x14ac:dyDescent="0.25">
      <c r="A185" s="126">
        <v>183</v>
      </c>
      <c r="B185" s="159" t="s">
        <v>96</v>
      </c>
      <c r="C185" s="160" t="s">
        <v>794</v>
      </c>
      <c r="D185" s="161" t="s">
        <v>218</v>
      </c>
      <c r="E185" s="159" t="s">
        <v>86</v>
      </c>
      <c r="F185" s="159" t="s">
        <v>50</v>
      </c>
      <c r="G185" s="130" t="s">
        <v>97</v>
      </c>
      <c r="H185" s="131">
        <v>1</v>
      </c>
      <c r="I185" s="134"/>
      <c r="J185" s="134"/>
      <c r="K185" s="134">
        <v>1</v>
      </c>
      <c r="L185" s="134"/>
      <c r="M185" s="135"/>
      <c r="N185" s="135"/>
      <c r="O185" s="136"/>
    </row>
    <row r="186" spans="1:15" s="108" customFormat="1" ht="72" hidden="1" x14ac:dyDescent="0.25">
      <c r="A186" s="126">
        <v>184</v>
      </c>
      <c r="B186" s="159" t="s">
        <v>133</v>
      </c>
      <c r="C186" s="160" t="s">
        <v>797</v>
      </c>
      <c r="D186" s="161" t="s">
        <v>218</v>
      </c>
      <c r="E186" s="159" t="s">
        <v>18</v>
      </c>
      <c r="F186" s="159" t="s">
        <v>21</v>
      </c>
      <c r="G186" s="130" t="s">
        <v>413</v>
      </c>
      <c r="H186" s="131">
        <v>1</v>
      </c>
      <c r="I186" s="134"/>
      <c r="J186" s="134"/>
      <c r="K186" s="134">
        <v>1</v>
      </c>
      <c r="L186" s="134"/>
      <c r="M186" s="135"/>
      <c r="N186" s="135"/>
      <c r="O186" s="136"/>
    </row>
    <row r="187" spans="1:15" s="108" customFormat="1" ht="90" hidden="1" x14ac:dyDescent="0.25">
      <c r="A187" s="126">
        <v>185</v>
      </c>
      <c r="B187" s="159" t="s">
        <v>133</v>
      </c>
      <c r="C187" s="160" t="s">
        <v>798</v>
      </c>
      <c r="D187" s="161" t="s">
        <v>218</v>
      </c>
      <c r="E187" s="159" t="s">
        <v>85</v>
      </c>
      <c r="F187" s="159" t="s">
        <v>35</v>
      </c>
      <c r="G187" s="130" t="s">
        <v>414</v>
      </c>
      <c r="H187" s="131">
        <v>1</v>
      </c>
      <c r="I187" s="134"/>
      <c r="J187" s="134"/>
      <c r="K187" s="134">
        <v>1</v>
      </c>
      <c r="L187" s="134"/>
      <c r="M187" s="135"/>
      <c r="N187" s="135"/>
      <c r="O187" s="136"/>
    </row>
    <row r="188" spans="1:15" s="108" customFormat="1" ht="126" hidden="1" x14ac:dyDescent="0.25">
      <c r="A188" s="126">
        <v>186</v>
      </c>
      <c r="B188" s="159" t="s">
        <v>133</v>
      </c>
      <c r="C188" s="160" t="s">
        <v>799</v>
      </c>
      <c r="D188" s="161" t="s">
        <v>218</v>
      </c>
      <c r="E188" s="159" t="s">
        <v>84</v>
      </c>
      <c r="F188" s="159" t="s">
        <v>42</v>
      </c>
      <c r="G188" s="130" t="s">
        <v>415</v>
      </c>
      <c r="H188" s="131">
        <v>1</v>
      </c>
      <c r="I188" s="134"/>
      <c r="J188" s="134"/>
      <c r="K188" s="134">
        <v>1</v>
      </c>
      <c r="L188" s="134"/>
      <c r="M188" s="135"/>
      <c r="N188" s="135"/>
      <c r="O188" s="136"/>
    </row>
    <row r="189" spans="1:15" s="108" customFormat="1" ht="144" hidden="1" x14ac:dyDescent="0.25">
      <c r="A189" s="126">
        <v>187</v>
      </c>
      <c r="B189" s="159" t="s">
        <v>133</v>
      </c>
      <c r="C189" s="160" t="s">
        <v>800</v>
      </c>
      <c r="D189" s="161" t="s">
        <v>218</v>
      </c>
      <c r="E189" s="159" t="s">
        <v>85</v>
      </c>
      <c r="F189" s="159" t="s">
        <v>34</v>
      </c>
      <c r="G189" s="130" t="s">
        <v>416</v>
      </c>
      <c r="H189" s="131">
        <v>1</v>
      </c>
      <c r="I189" s="134"/>
      <c r="J189" s="134"/>
      <c r="K189" s="134">
        <v>1</v>
      </c>
      <c r="L189" s="134"/>
      <c r="M189" s="135"/>
      <c r="N189" s="135"/>
      <c r="O189" s="136"/>
    </row>
    <row r="190" spans="1:15" s="108" customFormat="1" ht="54" hidden="1" x14ac:dyDescent="0.25">
      <c r="A190" s="126">
        <v>188</v>
      </c>
      <c r="B190" s="164" t="s">
        <v>217</v>
      </c>
      <c r="C190" s="165" t="s">
        <v>804</v>
      </c>
      <c r="D190" s="166" t="s">
        <v>218</v>
      </c>
      <c r="E190" s="164" t="s">
        <v>86</v>
      </c>
      <c r="F190" s="164" t="s">
        <v>172</v>
      </c>
      <c r="G190" s="130" t="s">
        <v>423</v>
      </c>
      <c r="H190" s="131">
        <v>1</v>
      </c>
      <c r="I190" s="134"/>
      <c r="J190" s="134"/>
      <c r="K190" s="134"/>
      <c r="L190" s="134">
        <v>1</v>
      </c>
      <c r="M190" s="135"/>
      <c r="N190" s="135"/>
      <c r="O190" s="136"/>
    </row>
    <row r="191" spans="1:15" s="108" customFormat="1" ht="90" hidden="1" x14ac:dyDescent="0.25">
      <c r="A191" s="126">
        <v>189</v>
      </c>
      <c r="B191" s="159" t="s">
        <v>424</v>
      </c>
      <c r="C191" s="160" t="s">
        <v>805</v>
      </c>
      <c r="D191" s="161" t="s">
        <v>218</v>
      </c>
      <c r="E191" s="159" t="s">
        <v>85</v>
      </c>
      <c r="F191" s="159" t="s">
        <v>35</v>
      </c>
      <c r="G191" s="130" t="s">
        <v>425</v>
      </c>
      <c r="H191" s="131">
        <v>1</v>
      </c>
      <c r="I191" s="134"/>
      <c r="J191" s="134"/>
      <c r="K191" s="134">
        <v>1</v>
      </c>
      <c r="L191" s="134"/>
      <c r="M191" s="135"/>
      <c r="N191" s="135"/>
      <c r="O191" s="136"/>
    </row>
    <row r="192" spans="1:15" s="108" customFormat="1" ht="90" hidden="1" x14ac:dyDescent="0.25">
      <c r="A192" s="126">
        <v>190</v>
      </c>
      <c r="B192" s="159" t="s">
        <v>424</v>
      </c>
      <c r="C192" s="160" t="s">
        <v>806</v>
      </c>
      <c r="D192" s="161" t="s">
        <v>218</v>
      </c>
      <c r="E192" s="159" t="s">
        <v>85</v>
      </c>
      <c r="F192" s="159" t="s">
        <v>35</v>
      </c>
      <c r="G192" s="130" t="s">
        <v>426</v>
      </c>
      <c r="H192" s="131">
        <v>1</v>
      </c>
      <c r="I192" s="134"/>
      <c r="J192" s="134"/>
      <c r="K192" s="134">
        <v>1</v>
      </c>
      <c r="L192" s="134"/>
      <c r="M192" s="135"/>
      <c r="N192" s="135"/>
      <c r="O192" s="136"/>
    </row>
    <row r="193" spans="1:15" s="108" customFormat="1" ht="144" hidden="1" x14ac:dyDescent="0.25">
      <c r="A193" s="126">
        <v>191</v>
      </c>
      <c r="B193" s="159" t="s">
        <v>424</v>
      </c>
      <c r="C193" s="160" t="s">
        <v>807</v>
      </c>
      <c r="D193" s="161" t="s">
        <v>218</v>
      </c>
      <c r="E193" s="159" t="s">
        <v>84</v>
      </c>
      <c r="F193" s="159" t="s">
        <v>43</v>
      </c>
      <c r="G193" s="130" t="s">
        <v>427</v>
      </c>
      <c r="H193" s="131">
        <v>1</v>
      </c>
      <c r="I193" s="134"/>
      <c r="J193" s="134"/>
      <c r="K193" s="134">
        <v>1</v>
      </c>
      <c r="L193" s="134"/>
      <c r="M193" s="135"/>
      <c r="N193" s="135"/>
      <c r="O193" s="136"/>
    </row>
    <row r="194" spans="1:15" s="108" customFormat="1" ht="72" hidden="1" x14ac:dyDescent="0.25">
      <c r="A194" s="126">
        <v>192</v>
      </c>
      <c r="B194" s="159" t="s">
        <v>428</v>
      </c>
      <c r="C194" s="160" t="s">
        <v>808</v>
      </c>
      <c r="D194" s="161" t="s">
        <v>218</v>
      </c>
      <c r="E194" s="159" t="s">
        <v>85</v>
      </c>
      <c r="F194" s="159" t="s">
        <v>34</v>
      </c>
      <c r="G194" s="130" t="s">
        <v>429</v>
      </c>
      <c r="H194" s="131">
        <v>1</v>
      </c>
      <c r="I194" s="134"/>
      <c r="J194" s="134"/>
      <c r="K194" s="134">
        <v>1</v>
      </c>
      <c r="L194" s="134"/>
      <c r="M194" s="135"/>
      <c r="N194" s="135"/>
      <c r="O194" s="136"/>
    </row>
    <row r="195" spans="1:15" s="108" customFormat="1" ht="90" hidden="1" x14ac:dyDescent="0.25">
      <c r="A195" s="126">
        <v>193</v>
      </c>
      <c r="B195" s="127" t="s">
        <v>436</v>
      </c>
      <c r="C195" s="128" t="s">
        <v>811</v>
      </c>
      <c r="D195" s="129" t="s">
        <v>218</v>
      </c>
      <c r="E195" s="127" t="s">
        <v>79</v>
      </c>
      <c r="F195" s="127" t="s">
        <v>988</v>
      </c>
      <c r="G195" s="130" t="s">
        <v>437</v>
      </c>
      <c r="H195" s="131">
        <v>1</v>
      </c>
      <c r="I195" s="134"/>
      <c r="J195" s="134">
        <v>1</v>
      </c>
      <c r="K195" s="134"/>
      <c r="L195" s="134" t="s">
        <v>80</v>
      </c>
      <c r="M195" s="135"/>
      <c r="N195" s="135"/>
      <c r="O195" s="136"/>
    </row>
    <row r="196" spans="1:15" s="108" customFormat="1" ht="72" hidden="1" x14ac:dyDescent="0.25">
      <c r="A196" s="126">
        <v>194</v>
      </c>
      <c r="B196" s="159" t="s">
        <v>442</v>
      </c>
      <c r="C196" s="160" t="s">
        <v>814</v>
      </c>
      <c r="D196" s="161" t="s">
        <v>218</v>
      </c>
      <c r="E196" s="159" t="s">
        <v>85</v>
      </c>
      <c r="F196" s="159" t="s">
        <v>34</v>
      </c>
      <c r="G196" s="130" t="s">
        <v>443</v>
      </c>
      <c r="H196" s="131">
        <v>1</v>
      </c>
      <c r="I196" s="134"/>
      <c r="J196" s="134"/>
      <c r="K196" s="134">
        <v>1</v>
      </c>
      <c r="L196" s="134"/>
      <c r="M196" s="135"/>
      <c r="N196" s="135"/>
      <c r="O196" s="136"/>
    </row>
    <row r="197" spans="1:15" s="108" customFormat="1" ht="162" hidden="1" x14ac:dyDescent="0.25">
      <c r="A197" s="126">
        <v>195</v>
      </c>
      <c r="B197" s="159" t="s">
        <v>444</v>
      </c>
      <c r="C197" s="160" t="s">
        <v>815</v>
      </c>
      <c r="D197" s="161" t="s">
        <v>218</v>
      </c>
      <c r="E197" s="159" t="s">
        <v>86</v>
      </c>
      <c r="F197" s="159" t="s">
        <v>172</v>
      </c>
      <c r="G197" s="130" t="s">
        <v>445</v>
      </c>
      <c r="H197" s="131">
        <v>1</v>
      </c>
      <c r="I197" s="134"/>
      <c r="J197" s="134"/>
      <c r="K197" s="134">
        <v>1</v>
      </c>
      <c r="L197" s="134"/>
      <c r="M197" s="135"/>
      <c r="N197" s="135"/>
      <c r="O197" s="136"/>
    </row>
    <row r="198" spans="1:15" s="108" customFormat="1" ht="54" hidden="1" x14ac:dyDescent="0.25">
      <c r="A198" s="126">
        <v>196</v>
      </c>
      <c r="B198" s="164" t="s">
        <v>450</v>
      </c>
      <c r="C198" s="165" t="s">
        <v>818</v>
      </c>
      <c r="D198" s="166" t="s">
        <v>218</v>
      </c>
      <c r="E198" s="164" t="s">
        <v>86</v>
      </c>
      <c r="F198" s="164" t="s">
        <v>49</v>
      </c>
      <c r="G198" s="130" t="s">
        <v>451</v>
      </c>
      <c r="H198" s="131">
        <v>1</v>
      </c>
      <c r="I198" s="134"/>
      <c r="J198" s="134"/>
      <c r="K198" s="134"/>
      <c r="L198" s="134">
        <v>1</v>
      </c>
      <c r="M198" s="135"/>
      <c r="N198" s="135"/>
      <c r="O198" s="136"/>
    </row>
    <row r="199" spans="1:15" s="108" customFormat="1" ht="126" hidden="1" x14ac:dyDescent="0.25">
      <c r="A199" s="126">
        <v>197</v>
      </c>
      <c r="B199" s="159" t="s">
        <v>454</v>
      </c>
      <c r="C199" s="160" t="s">
        <v>820</v>
      </c>
      <c r="D199" s="161" t="s">
        <v>218</v>
      </c>
      <c r="E199" s="159" t="s">
        <v>82</v>
      </c>
      <c r="F199" s="159" t="s">
        <v>25</v>
      </c>
      <c r="G199" s="130" t="s">
        <v>455</v>
      </c>
      <c r="H199" s="131">
        <v>1</v>
      </c>
      <c r="I199" s="134"/>
      <c r="J199" s="134"/>
      <c r="K199" s="134">
        <v>1</v>
      </c>
      <c r="L199" s="134"/>
      <c r="M199" s="135"/>
      <c r="N199" s="135"/>
      <c r="O199" s="136"/>
    </row>
    <row r="200" spans="1:15" s="108" customFormat="1" ht="108" hidden="1" x14ac:dyDescent="0.25">
      <c r="A200" s="126">
        <v>198</v>
      </c>
      <c r="B200" s="159" t="s">
        <v>456</v>
      </c>
      <c r="C200" s="160" t="s">
        <v>821</v>
      </c>
      <c r="D200" s="161" t="s">
        <v>218</v>
      </c>
      <c r="E200" s="159" t="s">
        <v>85</v>
      </c>
      <c r="F200" s="159" t="s">
        <v>33</v>
      </c>
      <c r="G200" s="130" t="s">
        <v>457</v>
      </c>
      <c r="H200" s="131">
        <v>1</v>
      </c>
      <c r="I200" s="134"/>
      <c r="J200" s="134"/>
      <c r="K200" s="134">
        <v>1</v>
      </c>
      <c r="L200" s="134"/>
      <c r="M200" s="135"/>
      <c r="N200" s="135" t="s">
        <v>1066</v>
      </c>
      <c r="O200" s="136"/>
    </row>
    <row r="201" spans="1:15" s="108" customFormat="1" ht="108" hidden="1" x14ac:dyDescent="0.25">
      <c r="A201" s="126">
        <v>199</v>
      </c>
      <c r="B201" s="127" t="s">
        <v>352</v>
      </c>
      <c r="C201" s="128" t="s">
        <v>822</v>
      </c>
      <c r="D201" s="129" t="s">
        <v>218</v>
      </c>
      <c r="E201" s="127" t="s">
        <v>85</v>
      </c>
      <c r="F201" s="127" t="s">
        <v>987</v>
      </c>
      <c r="G201" s="130" t="s">
        <v>458</v>
      </c>
      <c r="H201" s="131">
        <v>1</v>
      </c>
      <c r="I201" s="134"/>
      <c r="J201" s="134">
        <v>1</v>
      </c>
      <c r="K201" s="134"/>
      <c r="L201" s="134" t="s">
        <v>80</v>
      </c>
      <c r="M201" s="135"/>
      <c r="N201" s="135"/>
      <c r="O201" s="136"/>
    </row>
    <row r="202" spans="1:15" s="108" customFormat="1" ht="198" hidden="1" x14ac:dyDescent="0.25">
      <c r="A202" s="126">
        <v>200</v>
      </c>
      <c r="B202" s="159" t="s">
        <v>352</v>
      </c>
      <c r="C202" s="160" t="s">
        <v>823</v>
      </c>
      <c r="D202" s="161" t="s">
        <v>218</v>
      </c>
      <c r="E202" s="159" t="s">
        <v>85</v>
      </c>
      <c r="F202" s="159" t="s">
        <v>987</v>
      </c>
      <c r="G202" s="130" t="s">
        <v>459</v>
      </c>
      <c r="H202" s="131">
        <v>1</v>
      </c>
      <c r="I202" s="134"/>
      <c r="J202" s="134"/>
      <c r="K202" s="134">
        <v>1</v>
      </c>
      <c r="L202" s="134"/>
      <c r="M202" s="135"/>
      <c r="N202" s="135"/>
      <c r="O202" s="136"/>
    </row>
    <row r="203" spans="1:15" s="108" customFormat="1" ht="126" hidden="1" x14ac:dyDescent="0.25">
      <c r="A203" s="126">
        <v>201</v>
      </c>
      <c r="B203" s="159" t="s">
        <v>460</v>
      </c>
      <c r="C203" s="160" t="s">
        <v>824</v>
      </c>
      <c r="D203" s="161" t="s">
        <v>218</v>
      </c>
      <c r="E203" s="159" t="s">
        <v>84</v>
      </c>
      <c r="F203" s="159" t="s">
        <v>42</v>
      </c>
      <c r="G203" s="130" t="s">
        <v>461</v>
      </c>
      <c r="H203" s="131">
        <v>1</v>
      </c>
      <c r="I203" s="134"/>
      <c r="J203" s="134"/>
      <c r="K203" s="134">
        <v>1</v>
      </c>
      <c r="L203" s="134"/>
      <c r="M203" s="135"/>
      <c r="N203" s="135"/>
      <c r="O203" s="136"/>
    </row>
    <row r="204" spans="1:15" s="108" customFormat="1" ht="144" hidden="1" x14ac:dyDescent="0.25">
      <c r="A204" s="126">
        <v>202</v>
      </c>
      <c r="B204" s="127" t="s">
        <v>220</v>
      </c>
      <c r="C204" s="128" t="s">
        <v>825</v>
      </c>
      <c r="D204" s="129" t="s">
        <v>218</v>
      </c>
      <c r="E204" s="127" t="s">
        <v>86</v>
      </c>
      <c r="F204" s="127" t="s">
        <v>49</v>
      </c>
      <c r="G204" s="130" t="s">
        <v>462</v>
      </c>
      <c r="H204" s="131">
        <v>1</v>
      </c>
      <c r="I204" s="134"/>
      <c r="J204" s="134">
        <v>1</v>
      </c>
      <c r="K204" s="134"/>
      <c r="L204" s="134" t="s">
        <v>1020</v>
      </c>
      <c r="M204" s="135"/>
      <c r="N204" s="135"/>
      <c r="O204" s="136"/>
    </row>
    <row r="205" spans="1:15" s="108" customFormat="1" ht="72" hidden="1" x14ac:dyDescent="0.25">
      <c r="A205" s="126">
        <v>203</v>
      </c>
      <c r="B205" s="159" t="s">
        <v>464</v>
      </c>
      <c r="C205" s="160" t="s">
        <v>827</v>
      </c>
      <c r="D205" s="161" t="s">
        <v>218</v>
      </c>
      <c r="E205" s="159" t="s">
        <v>85</v>
      </c>
      <c r="F205" s="159" t="s">
        <v>35</v>
      </c>
      <c r="G205" s="130" t="s">
        <v>465</v>
      </c>
      <c r="H205" s="131">
        <v>1</v>
      </c>
      <c r="I205" s="134"/>
      <c r="J205" s="134"/>
      <c r="K205" s="134">
        <v>1</v>
      </c>
      <c r="L205" s="134"/>
      <c r="M205" s="135"/>
      <c r="N205" s="135"/>
      <c r="O205" s="136"/>
    </row>
    <row r="206" spans="1:15" s="108" customFormat="1" ht="108" hidden="1" x14ac:dyDescent="0.25">
      <c r="A206" s="126">
        <v>204</v>
      </c>
      <c r="B206" s="127" t="s">
        <v>220</v>
      </c>
      <c r="C206" s="128" t="s">
        <v>828</v>
      </c>
      <c r="D206" s="129" t="s">
        <v>218</v>
      </c>
      <c r="E206" s="127" t="s">
        <v>86</v>
      </c>
      <c r="F206" s="127" t="s">
        <v>49</v>
      </c>
      <c r="G206" s="130" t="s">
        <v>466</v>
      </c>
      <c r="H206" s="131">
        <v>1</v>
      </c>
      <c r="I206" s="134"/>
      <c r="J206" s="134">
        <v>1</v>
      </c>
      <c r="K206" s="134"/>
      <c r="L206" s="134" t="s">
        <v>1020</v>
      </c>
      <c r="M206" s="135"/>
      <c r="N206" s="135"/>
      <c r="O206" s="136"/>
    </row>
    <row r="207" spans="1:15" s="108" customFormat="1" ht="108" hidden="1" x14ac:dyDescent="0.25">
      <c r="A207" s="126">
        <v>205</v>
      </c>
      <c r="B207" s="159" t="s">
        <v>220</v>
      </c>
      <c r="C207" s="160" t="s">
        <v>829</v>
      </c>
      <c r="D207" s="161" t="s">
        <v>218</v>
      </c>
      <c r="E207" s="159" t="s">
        <v>86</v>
      </c>
      <c r="F207" s="159" t="s">
        <v>49</v>
      </c>
      <c r="G207" s="130" t="s">
        <v>467</v>
      </c>
      <c r="H207" s="131">
        <v>1</v>
      </c>
      <c r="I207" s="134"/>
      <c r="J207" s="134"/>
      <c r="K207" s="134">
        <v>1</v>
      </c>
      <c r="L207" s="134"/>
      <c r="M207" s="135"/>
      <c r="N207" s="135"/>
      <c r="O207" s="136"/>
    </row>
    <row r="208" spans="1:15" s="108" customFormat="1" ht="108" hidden="1" x14ac:dyDescent="0.25">
      <c r="A208" s="126">
        <v>206</v>
      </c>
      <c r="B208" s="159" t="s">
        <v>220</v>
      </c>
      <c r="C208" s="160" t="s">
        <v>830</v>
      </c>
      <c r="D208" s="161" t="s">
        <v>218</v>
      </c>
      <c r="E208" s="159" t="s">
        <v>86</v>
      </c>
      <c r="F208" s="159" t="s">
        <v>49</v>
      </c>
      <c r="G208" s="130" t="s">
        <v>468</v>
      </c>
      <c r="H208" s="131">
        <v>1</v>
      </c>
      <c r="I208" s="134"/>
      <c r="J208" s="134"/>
      <c r="K208" s="134">
        <v>1</v>
      </c>
      <c r="L208" s="134"/>
      <c r="M208" s="135"/>
      <c r="N208" s="135"/>
      <c r="O208" s="136"/>
    </row>
    <row r="209" spans="1:15" s="108" customFormat="1" ht="162" hidden="1" x14ac:dyDescent="0.25">
      <c r="A209" s="126">
        <v>207</v>
      </c>
      <c r="B209" s="159" t="s">
        <v>220</v>
      </c>
      <c r="C209" s="160" t="s">
        <v>831</v>
      </c>
      <c r="D209" s="161" t="s">
        <v>218</v>
      </c>
      <c r="E209" s="159" t="s">
        <v>86</v>
      </c>
      <c r="F209" s="159" t="s">
        <v>50</v>
      </c>
      <c r="G209" s="130" t="s">
        <v>469</v>
      </c>
      <c r="H209" s="131">
        <v>1</v>
      </c>
      <c r="I209" s="134"/>
      <c r="J209" s="134"/>
      <c r="K209" s="134">
        <v>1</v>
      </c>
      <c r="L209" s="134"/>
      <c r="M209" s="135"/>
      <c r="N209" s="135"/>
      <c r="O209" s="136"/>
    </row>
    <row r="210" spans="1:15" s="108" customFormat="1" ht="126" hidden="1" x14ac:dyDescent="0.25">
      <c r="A210" s="126">
        <v>208</v>
      </c>
      <c r="B210" s="159" t="s">
        <v>226</v>
      </c>
      <c r="C210" s="160" t="s">
        <v>832</v>
      </c>
      <c r="D210" s="161" t="s">
        <v>218</v>
      </c>
      <c r="E210" s="159" t="s">
        <v>84</v>
      </c>
      <c r="F210" s="159" t="s">
        <v>43</v>
      </c>
      <c r="G210" s="130" t="s">
        <v>470</v>
      </c>
      <c r="H210" s="131">
        <v>1</v>
      </c>
      <c r="I210" s="134"/>
      <c r="J210" s="134"/>
      <c r="K210" s="134">
        <v>1</v>
      </c>
      <c r="L210" s="134"/>
      <c r="M210" s="135"/>
      <c r="N210" s="135"/>
      <c r="O210" s="136"/>
    </row>
    <row r="211" spans="1:15" s="108" customFormat="1" ht="144" hidden="1" x14ac:dyDescent="0.25">
      <c r="A211" s="126">
        <v>209</v>
      </c>
      <c r="B211" s="127" t="s">
        <v>226</v>
      </c>
      <c r="C211" s="128" t="s">
        <v>833</v>
      </c>
      <c r="D211" s="129" t="s">
        <v>218</v>
      </c>
      <c r="E211" s="127" t="s">
        <v>86</v>
      </c>
      <c r="F211" s="127" t="s">
        <v>49</v>
      </c>
      <c r="G211" s="130" t="s">
        <v>471</v>
      </c>
      <c r="H211" s="131">
        <v>1</v>
      </c>
      <c r="I211" s="134"/>
      <c r="J211" s="134">
        <v>1</v>
      </c>
      <c r="K211" s="134"/>
      <c r="L211" s="134" t="s">
        <v>1020</v>
      </c>
      <c r="M211" s="135"/>
      <c r="N211" s="135"/>
      <c r="O211" s="136"/>
    </row>
    <row r="212" spans="1:15" s="108" customFormat="1" ht="108" hidden="1" x14ac:dyDescent="0.25">
      <c r="A212" s="126">
        <v>210</v>
      </c>
      <c r="B212" s="159" t="s">
        <v>226</v>
      </c>
      <c r="C212" s="160" t="s">
        <v>834</v>
      </c>
      <c r="D212" s="161" t="s">
        <v>218</v>
      </c>
      <c r="E212" s="159" t="s">
        <v>84</v>
      </c>
      <c r="F212" s="159" t="s">
        <v>43</v>
      </c>
      <c r="G212" s="130" t="s">
        <v>472</v>
      </c>
      <c r="H212" s="131">
        <v>1</v>
      </c>
      <c r="I212" s="134"/>
      <c r="J212" s="134"/>
      <c r="K212" s="134">
        <v>1</v>
      </c>
      <c r="L212" s="134"/>
      <c r="M212" s="135"/>
      <c r="N212" s="135"/>
      <c r="O212" s="136"/>
    </row>
    <row r="213" spans="1:15" s="108" customFormat="1" ht="108" hidden="1" x14ac:dyDescent="0.25">
      <c r="A213" s="126">
        <v>211</v>
      </c>
      <c r="B213" s="127" t="s">
        <v>220</v>
      </c>
      <c r="C213" s="128" t="s">
        <v>835</v>
      </c>
      <c r="D213" s="129" t="s">
        <v>218</v>
      </c>
      <c r="E213" s="127" t="s">
        <v>86</v>
      </c>
      <c r="F213" s="127" t="s">
        <v>49</v>
      </c>
      <c r="G213" s="130" t="s">
        <v>473</v>
      </c>
      <c r="H213" s="131">
        <v>1</v>
      </c>
      <c r="I213" s="134"/>
      <c r="J213" s="134">
        <v>1</v>
      </c>
      <c r="K213" s="134"/>
      <c r="L213" s="134" t="s">
        <v>1020</v>
      </c>
      <c r="M213" s="135"/>
      <c r="N213" s="135"/>
      <c r="O213" s="136"/>
    </row>
    <row r="214" spans="1:15" s="108" customFormat="1" ht="126" hidden="1" x14ac:dyDescent="0.25">
      <c r="A214" s="126">
        <v>212</v>
      </c>
      <c r="B214" s="127" t="s">
        <v>217</v>
      </c>
      <c r="C214" s="128" t="s">
        <v>836</v>
      </c>
      <c r="D214" s="129" t="s">
        <v>218</v>
      </c>
      <c r="E214" s="127" t="s">
        <v>86</v>
      </c>
      <c r="F214" s="127" t="s">
        <v>172</v>
      </c>
      <c r="G214" s="130" t="s">
        <v>474</v>
      </c>
      <c r="H214" s="131">
        <v>1</v>
      </c>
      <c r="I214" s="134"/>
      <c r="J214" s="134">
        <v>1</v>
      </c>
      <c r="K214" s="134"/>
      <c r="L214" s="134" t="s">
        <v>1020</v>
      </c>
      <c r="M214" s="135"/>
      <c r="N214" s="135"/>
      <c r="O214" s="136"/>
    </row>
    <row r="215" spans="1:15" s="108" customFormat="1" ht="90" hidden="1" x14ac:dyDescent="0.25">
      <c r="A215" s="126">
        <v>213</v>
      </c>
      <c r="B215" s="159" t="s">
        <v>217</v>
      </c>
      <c r="C215" s="160" t="s">
        <v>837</v>
      </c>
      <c r="D215" s="161" t="s">
        <v>218</v>
      </c>
      <c r="E215" s="159" t="s">
        <v>85</v>
      </c>
      <c r="F215" s="159" t="s">
        <v>35</v>
      </c>
      <c r="G215" s="130" t="s">
        <v>475</v>
      </c>
      <c r="H215" s="131">
        <v>1</v>
      </c>
      <c r="I215" s="134"/>
      <c r="J215" s="134"/>
      <c r="K215" s="134">
        <v>1</v>
      </c>
      <c r="L215" s="134"/>
      <c r="M215" s="135"/>
      <c r="N215" s="135"/>
      <c r="O215" s="136"/>
    </row>
    <row r="216" spans="1:15" s="108" customFormat="1" ht="90" hidden="1" x14ac:dyDescent="0.25">
      <c r="A216" s="126">
        <v>214</v>
      </c>
      <c r="B216" s="159" t="s">
        <v>244</v>
      </c>
      <c r="C216" s="160" t="s">
        <v>675</v>
      </c>
      <c r="D216" s="161" t="s">
        <v>218</v>
      </c>
      <c r="E216" s="159" t="s">
        <v>18</v>
      </c>
      <c r="F216" s="159" t="s">
        <v>17</v>
      </c>
      <c r="G216" s="130" t="s">
        <v>249</v>
      </c>
      <c r="H216" s="131">
        <v>1</v>
      </c>
      <c r="I216" s="134"/>
      <c r="J216" s="134"/>
      <c r="K216" s="134">
        <v>1</v>
      </c>
      <c r="L216" s="134"/>
      <c r="M216" s="135"/>
      <c r="N216" s="135"/>
      <c r="O216" s="136"/>
    </row>
    <row r="217" spans="1:15" s="108" customFormat="1" ht="126" hidden="1" x14ac:dyDescent="0.25">
      <c r="A217" s="126">
        <v>215</v>
      </c>
      <c r="B217" s="159" t="s">
        <v>136</v>
      </c>
      <c r="C217" s="160" t="s">
        <v>857</v>
      </c>
      <c r="D217" s="161" t="s">
        <v>218</v>
      </c>
      <c r="E217" s="159" t="s">
        <v>85</v>
      </c>
      <c r="F217" s="159" t="s">
        <v>39</v>
      </c>
      <c r="G217" s="130" t="s">
        <v>137</v>
      </c>
      <c r="H217" s="131">
        <v>1</v>
      </c>
      <c r="I217" s="134"/>
      <c r="J217" s="134"/>
      <c r="K217" s="134">
        <v>1</v>
      </c>
      <c r="L217" s="134"/>
      <c r="M217" s="135"/>
      <c r="N217" s="135"/>
      <c r="O217" s="136"/>
    </row>
    <row r="218" spans="1:15" s="108" customFormat="1" ht="90" hidden="1" x14ac:dyDescent="0.25">
      <c r="A218" s="126">
        <v>216</v>
      </c>
      <c r="B218" s="127" t="s">
        <v>217</v>
      </c>
      <c r="C218" s="128" t="s">
        <v>858</v>
      </c>
      <c r="D218" s="129" t="s">
        <v>218</v>
      </c>
      <c r="E218" s="127" t="s">
        <v>86</v>
      </c>
      <c r="F218" s="127" t="s">
        <v>172</v>
      </c>
      <c r="G218" s="130" t="s">
        <v>496</v>
      </c>
      <c r="H218" s="131">
        <v>1</v>
      </c>
      <c r="I218" s="134"/>
      <c r="J218" s="134">
        <v>1</v>
      </c>
      <c r="K218" s="134"/>
      <c r="L218" s="134" t="s">
        <v>1020</v>
      </c>
      <c r="M218" s="135"/>
      <c r="N218" s="135"/>
      <c r="O218" s="136"/>
    </row>
    <row r="219" spans="1:15" s="108" customFormat="1" ht="126" hidden="1" x14ac:dyDescent="0.25">
      <c r="A219" s="126">
        <v>217</v>
      </c>
      <c r="B219" s="127" t="s">
        <v>497</v>
      </c>
      <c r="C219" s="128" t="s">
        <v>859</v>
      </c>
      <c r="D219" s="129" t="s">
        <v>218</v>
      </c>
      <c r="E219" s="127" t="s">
        <v>82</v>
      </c>
      <c r="F219" s="127" t="s">
        <v>26</v>
      </c>
      <c r="G219" s="130" t="s">
        <v>146</v>
      </c>
      <c r="H219" s="131">
        <v>1</v>
      </c>
      <c r="I219" s="134"/>
      <c r="J219" s="134">
        <v>1</v>
      </c>
      <c r="K219" s="134"/>
      <c r="L219" s="134" t="s">
        <v>1020</v>
      </c>
      <c r="M219" s="135"/>
      <c r="N219" s="135"/>
      <c r="O219" s="136"/>
    </row>
    <row r="220" spans="1:15" s="108" customFormat="1" ht="126" hidden="1" x14ac:dyDescent="0.25">
      <c r="A220" s="126">
        <v>218</v>
      </c>
      <c r="B220" s="127" t="s">
        <v>497</v>
      </c>
      <c r="C220" s="128" t="s">
        <v>860</v>
      </c>
      <c r="D220" s="129" t="s">
        <v>218</v>
      </c>
      <c r="E220" s="127" t="s">
        <v>82</v>
      </c>
      <c r="F220" s="127" t="s">
        <v>26</v>
      </c>
      <c r="G220" s="130" t="s">
        <v>147</v>
      </c>
      <c r="H220" s="131">
        <v>1</v>
      </c>
      <c r="I220" s="134"/>
      <c r="J220" s="134">
        <v>1</v>
      </c>
      <c r="K220" s="134"/>
      <c r="L220" s="134" t="s">
        <v>1020</v>
      </c>
      <c r="M220" s="135"/>
      <c r="N220" s="135"/>
      <c r="O220" s="136"/>
    </row>
    <row r="221" spans="1:15" s="108" customFormat="1" ht="144" hidden="1" x14ac:dyDescent="0.25">
      <c r="A221" s="126">
        <v>219</v>
      </c>
      <c r="B221" s="159" t="s">
        <v>498</v>
      </c>
      <c r="C221" s="160" t="s">
        <v>861</v>
      </c>
      <c r="D221" s="161" t="s">
        <v>218</v>
      </c>
      <c r="E221" s="159" t="s">
        <v>82</v>
      </c>
      <c r="F221" s="159" t="s">
        <v>26</v>
      </c>
      <c r="G221" s="130" t="s">
        <v>499</v>
      </c>
      <c r="H221" s="131">
        <v>1</v>
      </c>
      <c r="I221" s="134"/>
      <c r="J221" s="134"/>
      <c r="K221" s="134">
        <v>1</v>
      </c>
      <c r="L221" s="134"/>
      <c r="M221" s="135"/>
      <c r="N221" s="135"/>
      <c r="O221" s="136"/>
    </row>
    <row r="222" spans="1:15" s="108" customFormat="1" ht="90" hidden="1" x14ac:dyDescent="0.25">
      <c r="A222" s="126">
        <v>220</v>
      </c>
      <c r="B222" s="159" t="s">
        <v>500</v>
      </c>
      <c r="C222" s="160" t="s">
        <v>862</v>
      </c>
      <c r="D222" s="161" t="s">
        <v>218</v>
      </c>
      <c r="E222" s="159" t="s">
        <v>85</v>
      </c>
      <c r="F222" s="159" t="s">
        <v>34</v>
      </c>
      <c r="G222" s="130" t="s">
        <v>501</v>
      </c>
      <c r="H222" s="131">
        <v>1</v>
      </c>
      <c r="I222" s="134"/>
      <c r="J222" s="134"/>
      <c r="K222" s="134">
        <v>1</v>
      </c>
      <c r="L222" s="134"/>
      <c r="M222" s="135"/>
      <c r="N222" s="135"/>
      <c r="O222" s="136"/>
    </row>
    <row r="223" spans="1:15" s="108" customFormat="1" ht="342" x14ac:dyDescent="0.25">
      <c r="A223" s="126">
        <v>221</v>
      </c>
      <c r="B223" s="159" t="s">
        <v>78</v>
      </c>
      <c r="C223" s="160" t="s">
        <v>865</v>
      </c>
      <c r="D223" s="161" t="s">
        <v>218</v>
      </c>
      <c r="E223" s="159" t="s">
        <v>79</v>
      </c>
      <c r="F223" s="159" t="s">
        <v>58</v>
      </c>
      <c r="G223" s="130" t="s">
        <v>505</v>
      </c>
      <c r="H223" s="131">
        <v>1</v>
      </c>
      <c r="I223" s="134"/>
      <c r="J223" s="134"/>
      <c r="K223" s="134">
        <v>1</v>
      </c>
      <c r="L223" s="134"/>
      <c r="M223" s="135"/>
      <c r="N223" s="135"/>
      <c r="O223" s="136"/>
    </row>
    <row r="224" spans="1:15" s="108" customFormat="1" ht="180" x14ac:dyDescent="0.25">
      <c r="A224" s="126">
        <v>222</v>
      </c>
      <c r="B224" s="159" t="s">
        <v>78</v>
      </c>
      <c r="C224" s="160" t="s">
        <v>866</v>
      </c>
      <c r="D224" s="161" t="s">
        <v>218</v>
      </c>
      <c r="E224" s="159" t="s">
        <v>82</v>
      </c>
      <c r="F224" s="159" t="s">
        <v>26</v>
      </c>
      <c r="G224" s="130" t="s">
        <v>506</v>
      </c>
      <c r="H224" s="131">
        <v>1</v>
      </c>
      <c r="I224" s="134"/>
      <c r="J224" s="134"/>
      <c r="K224" s="134">
        <v>1</v>
      </c>
      <c r="L224" s="134"/>
      <c r="M224" s="135"/>
      <c r="N224" s="135"/>
      <c r="O224" s="136"/>
    </row>
    <row r="225" spans="1:15" s="108" customFormat="1" ht="126" x14ac:dyDescent="0.25">
      <c r="A225" s="126">
        <v>223</v>
      </c>
      <c r="B225" s="164" t="s">
        <v>78</v>
      </c>
      <c r="C225" s="165" t="s">
        <v>1094</v>
      </c>
      <c r="D225" s="166" t="s">
        <v>218</v>
      </c>
      <c r="E225" s="164" t="s">
        <v>84</v>
      </c>
      <c r="F225" s="164" t="s">
        <v>41</v>
      </c>
      <c r="G225" s="130" t="s">
        <v>507</v>
      </c>
      <c r="H225" s="131">
        <v>1</v>
      </c>
      <c r="I225" s="134"/>
      <c r="J225" s="134"/>
      <c r="K225" s="134">
        <v>1</v>
      </c>
      <c r="L225" s="134"/>
      <c r="M225" s="135"/>
      <c r="N225" s="135"/>
      <c r="O225" s="136"/>
    </row>
    <row r="226" spans="1:15" s="108" customFormat="1" ht="90" hidden="1" x14ac:dyDescent="0.25">
      <c r="A226" s="126">
        <v>224</v>
      </c>
      <c r="B226" s="127" t="s">
        <v>81</v>
      </c>
      <c r="C226" s="128" t="s">
        <v>867</v>
      </c>
      <c r="D226" s="129" t="s">
        <v>218</v>
      </c>
      <c r="E226" s="127" t="s">
        <v>79</v>
      </c>
      <c r="F226" s="127" t="s">
        <v>49</v>
      </c>
      <c r="G226" s="130" t="s">
        <v>508</v>
      </c>
      <c r="H226" s="131">
        <v>1</v>
      </c>
      <c r="I226" s="134"/>
      <c r="J226" s="134">
        <v>1</v>
      </c>
      <c r="K226" s="134"/>
      <c r="L226" s="134" t="s">
        <v>1020</v>
      </c>
      <c r="M226" s="135"/>
      <c r="N226" s="135"/>
      <c r="O226" s="136"/>
    </row>
    <row r="227" spans="1:15" s="108" customFormat="1" ht="90" hidden="1" x14ac:dyDescent="0.25">
      <c r="A227" s="126">
        <v>225</v>
      </c>
      <c r="B227" s="159" t="s">
        <v>511</v>
      </c>
      <c r="C227" s="160" t="s">
        <v>869</v>
      </c>
      <c r="D227" s="161" t="s">
        <v>218</v>
      </c>
      <c r="E227" s="159" t="s">
        <v>18</v>
      </c>
      <c r="F227" s="159" t="s">
        <v>21</v>
      </c>
      <c r="G227" s="130" t="s">
        <v>512</v>
      </c>
      <c r="H227" s="131">
        <v>1</v>
      </c>
      <c r="I227" s="134"/>
      <c r="J227" s="134"/>
      <c r="K227" s="134">
        <v>1</v>
      </c>
      <c r="L227" s="134"/>
      <c r="M227" s="135"/>
      <c r="N227" s="135"/>
      <c r="O227" s="136"/>
    </row>
    <row r="228" spans="1:15" s="108" customFormat="1" ht="252" hidden="1" x14ac:dyDescent="0.25">
      <c r="A228" s="126">
        <v>226</v>
      </c>
      <c r="B228" s="127" t="s">
        <v>513</v>
      </c>
      <c r="C228" s="128" t="s">
        <v>870</v>
      </c>
      <c r="D228" s="129" t="s">
        <v>218</v>
      </c>
      <c r="E228" s="127" t="s">
        <v>82</v>
      </c>
      <c r="F228" s="127" t="s">
        <v>28</v>
      </c>
      <c r="G228" s="130" t="s">
        <v>514</v>
      </c>
      <c r="H228" s="131">
        <v>1</v>
      </c>
      <c r="I228" s="134"/>
      <c r="J228" s="134">
        <v>1</v>
      </c>
      <c r="K228" s="134"/>
      <c r="L228" s="134" t="s">
        <v>1020</v>
      </c>
      <c r="M228" s="135"/>
      <c r="N228" s="135"/>
      <c r="O228" s="136"/>
    </row>
    <row r="229" spans="1:15" s="108" customFormat="1" ht="90" hidden="1" x14ac:dyDescent="0.25">
      <c r="A229" s="126">
        <v>227</v>
      </c>
      <c r="B229" s="159" t="s">
        <v>98</v>
      </c>
      <c r="C229" s="160" t="s">
        <v>871</v>
      </c>
      <c r="D229" s="161" t="s">
        <v>218</v>
      </c>
      <c r="E229" s="159" t="s">
        <v>85</v>
      </c>
      <c r="F229" s="159" t="s">
        <v>34</v>
      </c>
      <c r="G229" s="130" t="s">
        <v>515</v>
      </c>
      <c r="H229" s="131">
        <v>1</v>
      </c>
      <c r="I229" s="134"/>
      <c r="J229" s="134"/>
      <c r="K229" s="134">
        <v>1</v>
      </c>
      <c r="L229" s="134"/>
      <c r="M229" s="135"/>
      <c r="N229" s="135"/>
      <c r="O229" s="136"/>
    </row>
    <row r="230" spans="1:15" s="108" customFormat="1" ht="72" hidden="1" x14ac:dyDescent="0.25">
      <c r="A230" s="126">
        <v>228</v>
      </c>
      <c r="B230" s="159" t="s">
        <v>516</v>
      </c>
      <c r="C230" s="160" t="s">
        <v>872</v>
      </c>
      <c r="D230" s="161" t="s">
        <v>218</v>
      </c>
      <c r="E230" s="159" t="s">
        <v>86</v>
      </c>
      <c r="F230" s="159" t="s">
        <v>48</v>
      </c>
      <c r="G230" s="130" t="s">
        <v>517</v>
      </c>
      <c r="H230" s="131">
        <v>1</v>
      </c>
      <c r="I230" s="134"/>
      <c r="J230" s="134"/>
      <c r="K230" s="134">
        <v>1</v>
      </c>
      <c r="L230" s="134"/>
      <c r="M230" s="135"/>
      <c r="N230" s="135"/>
      <c r="O230" s="136"/>
    </row>
    <row r="231" spans="1:15" s="108" customFormat="1" ht="90" hidden="1" x14ac:dyDescent="0.25">
      <c r="A231" s="126">
        <v>229</v>
      </c>
      <c r="B231" s="159" t="s">
        <v>126</v>
      </c>
      <c r="C231" s="160" t="s">
        <v>873</v>
      </c>
      <c r="D231" s="161" t="s">
        <v>218</v>
      </c>
      <c r="E231" s="159" t="s">
        <v>84</v>
      </c>
      <c r="F231" s="159" t="s">
        <v>43</v>
      </c>
      <c r="G231" s="130" t="s">
        <v>518</v>
      </c>
      <c r="H231" s="131">
        <v>1</v>
      </c>
      <c r="I231" s="134"/>
      <c r="J231" s="134"/>
      <c r="K231" s="134">
        <v>1</v>
      </c>
      <c r="L231" s="134"/>
      <c r="M231" s="135"/>
      <c r="N231" s="135"/>
      <c r="O231" s="136"/>
    </row>
    <row r="232" spans="1:15" s="108" customFormat="1" ht="180" hidden="1" x14ac:dyDescent="0.25">
      <c r="A232" s="126">
        <v>230</v>
      </c>
      <c r="B232" s="159" t="s">
        <v>519</v>
      </c>
      <c r="C232" s="160" t="s">
        <v>874</v>
      </c>
      <c r="D232" s="161" t="s">
        <v>218</v>
      </c>
      <c r="E232" s="159" t="s">
        <v>82</v>
      </c>
      <c r="F232" s="159" t="s">
        <v>24</v>
      </c>
      <c r="G232" s="130" t="s">
        <v>520</v>
      </c>
      <c r="H232" s="131">
        <v>1</v>
      </c>
      <c r="I232" s="134"/>
      <c r="J232" s="134"/>
      <c r="K232" s="134">
        <v>1</v>
      </c>
      <c r="L232" s="134"/>
      <c r="M232" s="135"/>
      <c r="N232" s="135"/>
      <c r="O232" s="136"/>
    </row>
    <row r="233" spans="1:15" s="108" customFormat="1" ht="162" hidden="1" x14ac:dyDescent="0.25">
      <c r="A233" s="126">
        <v>231</v>
      </c>
      <c r="B233" s="127" t="s">
        <v>522</v>
      </c>
      <c r="C233" s="128" t="s">
        <v>876</v>
      </c>
      <c r="D233" s="129" t="s">
        <v>218</v>
      </c>
      <c r="E233" s="127" t="s">
        <v>86</v>
      </c>
      <c r="F233" s="127" t="s">
        <v>172</v>
      </c>
      <c r="G233" s="130" t="s">
        <v>523</v>
      </c>
      <c r="H233" s="131">
        <v>1</v>
      </c>
      <c r="I233" s="134"/>
      <c r="J233" s="134">
        <v>1</v>
      </c>
      <c r="K233" s="134"/>
      <c r="L233" s="134" t="s">
        <v>1020</v>
      </c>
      <c r="M233" s="135"/>
      <c r="N233" s="135"/>
      <c r="O233" s="136"/>
    </row>
    <row r="234" spans="1:15" s="108" customFormat="1" ht="162" hidden="1" x14ac:dyDescent="0.25">
      <c r="A234" s="126">
        <v>232</v>
      </c>
      <c r="B234" s="159" t="s">
        <v>529</v>
      </c>
      <c r="C234" s="160" t="s">
        <v>881</v>
      </c>
      <c r="D234" s="161" t="s">
        <v>218</v>
      </c>
      <c r="E234" s="159" t="s">
        <v>85</v>
      </c>
      <c r="F234" s="159" t="s">
        <v>34</v>
      </c>
      <c r="G234" s="130" t="s">
        <v>530</v>
      </c>
      <c r="H234" s="131">
        <v>1</v>
      </c>
      <c r="I234" s="134"/>
      <c r="J234" s="134"/>
      <c r="K234" s="134">
        <v>1</v>
      </c>
      <c r="L234" s="134"/>
      <c r="M234" s="135"/>
      <c r="N234" s="135"/>
      <c r="O234" s="136"/>
    </row>
    <row r="235" spans="1:15" s="108" customFormat="1" ht="162" hidden="1" x14ac:dyDescent="0.25">
      <c r="A235" s="126">
        <v>233</v>
      </c>
      <c r="B235" s="159" t="s">
        <v>360</v>
      </c>
      <c r="C235" s="160" t="s">
        <v>882</v>
      </c>
      <c r="D235" s="161" t="s">
        <v>218</v>
      </c>
      <c r="E235" s="159" t="s">
        <v>18</v>
      </c>
      <c r="F235" s="159" t="s">
        <v>21</v>
      </c>
      <c r="G235" s="130" t="s">
        <v>531</v>
      </c>
      <c r="H235" s="131">
        <v>1</v>
      </c>
      <c r="I235" s="134"/>
      <c r="J235" s="134"/>
      <c r="K235" s="134">
        <v>1</v>
      </c>
      <c r="L235" s="134"/>
      <c r="M235" s="135"/>
      <c r="N235" s="135"/>
      <c r="O235" s="136"/>
    </row>
    <row r="236" spans="1:15" s="108" customFormat="1" ht="126" hidden="1" x14ac:dyDescent="0.25">
      <c r="A236" s="126">
        <v>234</v>
      </c>
      <c r="B236" s="127" t="s">
        <v>532</v>
      </c>
      <c r="C236" s="128" t="s">
        <v>883</v>
      </c>
      <c r="D236" s="129" t="s">
        <v>218</v>
      </c>
      <c r="E236" s="127" t="s">
        <v>85</v>
      </c>
      <c r="F236" s="127" t="s">
        <v>37</v>
      </c>
      <c r="G236" s="130" t="s">
        <v>533</v>
      </c>
      <c r="H236" s="131">
        <v>1</v>
      </c>
      <c r="I236" s="134"/>
      <c r="J236" s="134">
        <v>1</v>
      </c>
      <c r="K236" s="134"/>
      <c r="L236" s="134" t="s">
        <v>1020</v>
      </c>
      <c r="M236" s="135"/>
      <c r="N236" s="135"/>
      <c r="O236" s="136"/>
    </row>
    <row r="237" spans="1:15" s="108" customFormat="1" ht="90" hidden="1" x14ac:dyDescent="0.25">
      <c r="A237" s="126">
        <v>235</v>
      </c>
      <c r="B237" s="127" t="s">
        <v>532</v>
      </c>
      <c r="C237" s="128" t="s">
        <v>884</v>
      </c>
      <c r="D237" s="129" t="s">
        <v>218</v>
      </c>
      <c r="E237" s="127" t="s">
        <v>85</v>
      </c>
      <c r="F237" s="127" t="s">
        <v>37</v>
      </c>
      <c r="G237" s="130" t="s">
        <v>534</v>
      </c>
      <c r="H237" s="131">
        <v>1</v>
      </c>
      <c r="I237" s="134"/>
      <c r="J237" s="134">
        <v>1</v>
      </c>
      <c r="K237" s="134"/>
      <c r="L237" s="134" t="s">
        <v>1020</v>
      </c>
      <c r="M237" s="135"/>
      <c r="N237" s="135"/>
      <c r="O237" s="136"/>
    </row>
    <row r="238" spans="1:15" s="108" customFormat="1" ht="144" hidden="1" x14ac:dyDescent="0.25">
      <c r="A238" s="126">
        <v>236</v>
      </c>
      <c r="B238" s="159" t="s">
        <v>127</v>
      </c>
      <c r="C238" s="160" t="s">
        <v>1089</v>
      </c>
      <c r="D238" s="161" t="s">
        <v>218</v>
      </c>
      <c r="E238" s="159" t="s">
        <v>86</v>
      </c>
      <c r="F238" s="159" t="s">
        <v>48</v>
      </c>
      <c r="G238" s="130" t="s">
        <v>535</v>
      </c>
      <c r="H238" s="131">
        <v>1</v>
      </c>
      <c r="I238" s="134"/>
      <c r="J238" s="134"/>
      <c r="K238" s="134">
        <v>1</v>
      </c>
      <c r="L238" s="134"/>
      <c r="M238" s="135"/>
      <c r="N238" s="135"/>
      <c r="O238" s="136"/>
    </row>
    <row r="239" spans="1:15" s="108" customFormat="1" ht="234" hidden="1" x14ac:dyDescent="0.25">
      <c r="A239" s="126">
        <v>237</v>
      </c>
      <c r="B239" s="127" t="s">
        <v>78</v>
      </c>
      <c r="C239" s="128" t="s">
        <v>885</v>
      </c>
      <c r="D239" s="129" t="s">
        <v>218</v>
      </c>
      <c r="E239" s="127" t="s">
        <v>18</v>
      </c>
      <c r="F239" s="127" t="s">
        <v>17</v>
      </c>
      <c r="G239" s="130" t="s">
        <v>131</v>
      </c>
      <c r="H239" s="131">
        <v>1</v>
      </c>
      <c r="I239" s="134"/>
      <c r="J239" s="134">
        <v>1</v>
      </c>
      <c r="K239" s="134"/>
      <c r="L239" s="134" t="s">
        <v>1020</v>
      </c>
      <c r="M239" s="135"/>
      <c r="N239" s="135"/>
      <c r="O239" s="136"/>
    </row>
    <row r="240" spans="1:15" s="108" customFormat="1" ht="54" x14ac:dyDescent="0.25">
      <c r="A240" s="126">
        <v>238</v>
      </c>
      <c r="B240" s="164" t="s">
        <v>78</v>
      </c>
      <c r="C240" s="165" t="s">
        <v>1093</v>
      </c>
      <c r="D240" s="166" t="s">
        <v>218</v>
      </c>
      <c r="E240" s="164" t="s">
        <v>18</v>
      </c>
      <c r="F240" s="164" t="s">
        <v>17</v>
      </c>
      <c r="G240" s="130" t="s">
        <v>536</v>
      </c>
      <c r="H240" s="131">
        <v>1</v>
      </c>
      <c r="I240" s="134"/>
      <c r="J240" s="134"/>
      <c r="K240" s="134"/>
      <c r="L240" s="134">
        <v>1</v>
      </c>
      <c r="M240" s="135"/>
      <c r="N240" s="135"/>
      <c r="O240" s="136"/>
    </row>
    <row r="241" spans="1:15" s="108" customFormat="1" ht="108" hidden="1" x14ac:dyDescent="0.25">
      <c r="A241" s="126">
        <v>239</v>
      </c>
      <c r="B241" s="159" t="s">
        <v>139</v>
      </c>
      <c r="C241" s="160" t="s">
        <v>886</v>
      </c>
      <c r="D241" s="161" t="s">
        <v>218</v>
      </c>
      <c r="E241" s="159" t="s">
        <v>85</v>
      </c>
      <c r="F241" s="159" t="s">
        <v>37</v>
      </c>
      <c r="G241" s="130" t="s">
        <v>140</v>
      </c>
      <c r="H241" s="131">
        <v>1</v>
      </c>
      <c r="I241" s="134"/>
      <c r="J241" s="134"/>
      <c r="K241" s="134">
        <v>1</v>
      </c>
      <c r="L241" s="134"/>
      <c r="M241" s="135"/>
      <c r="N241" s="135"/>
      <c r="O241" s="136"/>
    </row>
    <row r="242" spans="1:15" s="108" customFormat="1" ht="216" hidden="1" x14ac:dyDescent="0.25">
      <c r="A242" s="126">
        <v>240</v>
      </c>
      <c r="B242" s="159" t="s">
        <v>99</v>
      </c>
      <c r="C242" s="160" t="s">
        <v>887</v>
      </c>
      <c r="D242" s="161" t="s">
        <v>218</v>
      </c>
      <c r="E242" s="159" t="s">
        <v>85</v>
      </c>
      <c r="F242" s="159" t="s">
        <v>34</v>
      </c>
      <c r="G242" s="130" t="s">
        <v>537</v>
      </c>
      <c r="H242" s="131">
        <v>1</v>
      </c>
      <c r="I242" s="134"/>
      <c r="J242" s="134"/>
      <c r="K242" s="134">
        <v>1</v>
      </c>
      <c r="L242" s="134"/>
      <c r="M242" s="135"/>
      <c r="N242" s="135"/>
      <c r="O242" s="136"/>
    </row>
    <row r="243" spans="1:15" s="108" customFormat="1" ht="126" hidden="1" x14ac:dyDescent="0.25">
      <c r="A243" s="126">
        <v>241</v>
      </c>
      <c r="B243" s="127" t="s">
        <v>298</v>
      </c>
      <c r="C243" s="128" t="s">
        <v>888</v>
      </c>
      <c r="D243" s="129" t="s">
        <v>218</v>
      </c>
      <c r="E243" s="127" t="s">
        <v>86</v>
      </c>
      <c r="F243" s="127" t="s">
        <v>49</v>
      </c>
      <c r="G243" s="130" t="s">
        <v>538</v>
      </c>
      <c r="H243" s="131">
        <v>1</v>
      </c>
      <c r="I243" s="134"/>
      <c r="J243" s="134">
        <v>1</v>
      </c>
      <c r="K243" s="134"/>
      <c r="L243" s="134" t="s">
        <v>1020</v>
      </c>
      <c r="M243" s="135"/>
      <c r="N243" s="135"/>
      <c r="O243" s="136"/>
    </row>
    <row r="244" spans="1:15" s="108" customFormat="1" ht="108" hidden="1" x14ac:dyDescent="0.25">
      <c r="A244" s="126">
        <v>242</v>
      </c>
      <c r="B244" s="127" t="s">
        <v>298</v>
      </c>
      <c r="C244" s="128" t="s">
        <v>889</v>
      </c>
      <c r="D244" s="129" t="s">
        <v>218</v>
      </c>
      <c r="E244" s="127" t="s">
        <v>86</v>
      </c>
      <c r="F244" s="127" t="s">
        <v>49</v>
      </c>
      <c r="G244" s="130" t="s">
        <v>539</v>
      </c>
      <c r="H244" s="131">
        <v>1</v>
      </c>
      <c r="I244" s="134"/>
      <c r="J244" s="134">
        <v>1</v>
      </c>
      <c r="K244" s="134"/>
      <c r="L244" s="134" t="s">
        <v>1020</v>
      </c>
      <c r="M244" s="135"/>
      <c r="N244" s="135"/>
      <c r="O244" s="136"/>
    </row>
    <row r="245" spans="1:15" s="108" customFormat="1" ht="108" hidden="1" x14ac:dyDescent="0.25">
      <c r="A245" s="126">
        <v>243</v>
      </c>
      <c r="B245" s="127" t="s">
        <v>298</v>
      </c>
      <c r="C245" s="128" t="s">
        <v>890</v>
      </c>
      <c r="D245" s="129" t="s">
        <v>218</v>
      </c>
      <c r="E245" s="127" t="s">
        <v>86</v>
      </c>
      <c r="F245" s="127" t="s">
        <v>49</v>
      </c>
      <c r="G245" s="130" t="s">
        <v>540</v>
      </c>
      <c r="H245" s="131">
        <v>1</v>
      </c>
      <c r="I245" s="134"/>
      <c r="J245" s="134">
        <v>1</v>
      </c>
      <c r="K245" s="134"/>
      <c r="L245" s="134" t="s">
        <v>1020</v>
      </c>
      <c r="M245" s="135"/>
      <c r="N245" s="135"/>
      <c r="O245" s="136"/>
    </row>
    <row r="246" spans="1:15" s="108" customFormat="1" ht="90" hidden="1" x14ac:dyDescent="0.25">
      <c r="A246" s="126">
        <v>244</v>
      </c>
      <c r="B246" s="159" t="s">
        <v>99</v>
      </c>
      <c r="C246" s="160" t="s">
        <v>891</v>
      </c>
      <c r="D246" s="161" t="s">
        <v>218</v>
      </c>
      <c r="E246" s="159" t="s">
        <v>84</v>
      </c>
      <c r="F246" s="159" t="s">
        <v>44</v>
      </c>
      <c r="G246" s="130" t="s">
        <v>541</v>
      </c>
      <c r="H246" s="131">
        <v>1</v>
      </c>
      <c r="I246" s="134"/>
      <c r="J246" s="134"/>
      <c r="K246" s="134">
        <v>1</v>
      </c>
      <c r="L246" s="134"/>
      <c r="M246" s="135"/>
      <c r="N246" s="135"/>
      <c r="O246" s="136"/>
    </row>
    <row r="247" spans="1:15" s="108" customFormat="1" ht="72" hidden="1" x14ac:dyDescent="0.25">
      <c r="A247" s="126">
        <v>245</v>
      </c>
      <c r="B247" s="159" t="s">
        <v>306</v>
      </c>
      <c r="C247" s="160" t="s">
        <v>892</v>
      </c>
      <c r="D247" s="161" t="s">
        <v>218</v>
      </c>
      <c r="E247" s="159" t="s">
        <v>85</v>
      </c>
      <c r="F247" s="159" t="s">
        <v>36</v>
      </c>
      <c r="G247" s="130" t="s">
        <v>542</v>
      </c>
      <c r="H247" s="131">
        <v>1</v>
      </c>
      <c r="I247" s="134"/>
      <c r="J247" s="134"/>
      <c r="K247" s="134">
        <v>1</v>
      </c>
      <c r="L247" s="134"/>
      <c r="M247" s="135"/>
      <c r="N247" s="135"/>
      <c r="O247" s="136"/>
    </row>
    <row r="248" spans="1:15" s="108" customFormat="1" ht="90" hidden="1" x14ac:dyDescent="0.25">
      <c r="A248" s="126">
        <v>246</v>
      </c>
      <c r="B248" s="127" t="s">
        <v>306</v>
      </c>
      <c r="C248" s="128" t="s">
        <v>893</v>
      </c>
      <c r="D248" s="129" t="s">
        <v>218</v>
      </c>
      <c r="E248" s="127" t="s">
        <v>85</v>
      </c>
      <c r="F248" s="127" t="s">
        <v>33</v>
      </c>
      <c r="G248" s="130" t="s">
        <v>543</v>
      </c>
      <c r="H248" s="131">
        <v>1</v>
      </c>
      <c r="I248" s="134"/>
      <c r="J248" s="134">
        <v>1</v>
      </c>
      <c r="K248" s="134"/>
      <c r="L248" s="134" t="s">
        <v>1020</v>
      </c>
      <c r="M248" s="135"/>
      <c r="N248" s="135"/>
      <c r="O248" s="136"/>
    </row>
    <row r="249" spans="1:15" s="108" customFormat="1" ht="162" hidden="1" x14ac:dyDescent="0.25">
      <c r="A249" s="126">
        <v>247</v>
      </c>
      <c r="B249" s="159" t="s">
        <v>306</v>
      </c>
      <c r="C249" s="160" t="s">
        <v>894</v>
      </c>
      <c r="D249" s="161" t="s">
        <v>218</v>
      </c>
      <c r="E249" s="159" t="s">
        <v>85</v>
      </c>
      <c r="F249" s="159" t="s">
        <v>37</v>
      </c>
      <c r="G249" s="130" t="s">
        <v>544</v>
      </c>
      <c r="H249" s="131">
        <v>1</v>
      </c>
      <c r="I249" s="134"/>
      <c r="J249" s="134"/>
      <c r="K249" s="134">
        <v>1</v>
      </c>
      <c r="L249" s="134"/>
      <c r="M249" s="135"/>
      <c r="N249" s="135"/>
      <c r="O249" s="136"/>
    </row>
    <row r="250" spans="1:15" s="108" customFormat="1" ht="144" hidden="1" x14ac:dyDescent="0.25">
      <c r="A250" s="126">
        <v>248</v>
      </c>
      <c r="B250" s="127" t="s">
        <v>105</v>
      </c>
      <c r="C250" s="128" t="s">
        <v>895</v>
      </c>
      <c r="D250" s="129" t="s">
        <v>218</v>
      </c>
      <c r="E250" s="127" t="s">
        <v>86</v>
      </c>
      <c r="F250" s="127" t="s">
        <v>49</v>
      </c>
      <c r="G250" s="130" t="s">
        <v>545</v>
      </c>
      <c r="H250" s="131">
        <v>1</v>
      </c>
      <c r="I250" s="134"/>
      <c r="J250" s="134">
        <v>1</v>
      </c>
      <c r="K250" s="134"/>
      <c r="L250" s="134" t="s">
        <v>1020</v>
      </c>
      <c r="M250" s="135"/>
      <c r="N250" s="135"/>
      <c r="O250" s="136"/>
    </row>
    <row r="251" spans="1:15" s="108" customFormat="1" ht="54" hidden="1" x14ac:dyDescent="0.25">
      <c r="A251" s="126">
        <v>249</v>
      </c>
      <c r="B251" s="159" t="s">
        <v>141</v>
      </c>
      <c r="C251" s="160" t="s">
        <v>896</v>
      </c>
      <c r="D251" s="161" t="s">
        <v>218</v>
      </c>
      <c r="E251" s="159" t="s">
        <v>85</v>
      </c>
      <c r="F251" s="159" t="s">
        <v>34</v>
      </c>
      <c r="G251" s="130" t="s">
        <v>142</v>
      </c>
      <c r="H251" s="131">
        <v>1</v>
      </c>
      <c r="I251" s="134"/>
      <c r="J251" s="134"/>
      <c r="K251" s="134">
        <v>1</v>
      </c>
      <c r="L251" s="134"/>
      <c r="M251" s="135"/>
      <c r="N251" s="135"/>
      <c r="O251" s="136"/>
    </row>
    <row r="252" spans="1:15" s="108" customFormat="1" ht="162" hidden="1" x14ac:dyDescent="0.25">
      <c r="A252" s="126">
        <v>250</v>
      </c>
      <c r="B252" s="159" t="s">
        <v>100</v>
      </c>
      <c r="C252" s="160" t="s">
        <v>734</v>
      </c>
      <c r="D252" s="161" t="s">
        <v>218</v>
      </c>
      <c r="E252" s="159" t="s">
        <v>79</v>
      </c>
      <c r="F252" s="159" t="s">
        <v>57</v>
      </c>
      <c r="G252" s="130" t="s">
        <v>334</v>
      </c>
      <c r="H252" s="131">
        <v>1</v>
      </c>
      <c r="I252" s="134"/>
      <c r="J252" s="134"/>
      <c r="K252" s="134">
        <v>1</v>
      </c>
      <c r="L252" s="134"/>
      <c r="M252" s="135"/>
      <c r="N252" s="135"/>
      <c r="O252" s="136"/>
    </row>
    <row r="253" spans="1:15" s="108" customFormat="1" ht="90" hidden="1" x14ac:dyDescent="0.25">
      <c r="A253" s="126">
        <v>251</v>
      </c>
      <c r="B253" s="159" t="s">
        <v>100</v>
      </c>
      <c r="C253" s="160" t="s">
        <v>899</v>
      </c>
      <c r="D253" s="161" t="s">
        <v>218</v>
      </c>
      <c r="E253" s="159" t="s">
        <v>79</v>
      </c>
      <c r="F253" s="159" t="s">
        <v>57</v>
      </c>
      <c r="G253" s="130" t="s">
        <v>548</v>
      </c>
      <c r="H253" s="131">
        <v>1</v>
      </c>
      <c r="I253" s="134"/>
      <c r="J253" s="134"/>
      <c r="K253" s="134">
        <v>1</v>
      </c>
      <c r="L253" s="134"/>
      <c r="M253" s="135"/>
      <c r="N253" s="135"/>
      <c r="O253" s="136"/>
    </row>
    <row r="254" spans="1:15" s="108" customFormat="1" ht="144" hidden="1" x14ac:dyDescent="0.25">
      <c r="A254" s="126">
        <v>252</v>
      </c>
      <c r="B254" s="159" t="s">
        <v>399</v>
      </c>
      <c r="C254" s="160" t="s">
        <v>901</v>
      </c>
      <c r="D254" s="161" t="s">
        <v>218</v>
      </c>
      <c r="E254" s="159" t="s">
        <v>79</v>
      </c>
      <c r="F254" s="159" t="s">
        <v>58</v>
      </c>
      <c r="G254" s="130" t="s">
        <v>550</v>
      </c>
      <c r="H254" s="131">
        <v>1</v>
      </c>
      <c r="I254" s="134"/>
      <c r="J254" s="134"/>
      <c r="K254" s="134">
        <v>1</v>
      </c>
      <c r="L254" s="134"/>
      <c r="M254" s="135"/>
      <c r="N254" s="135"/>
      <c r="O254" s="136"/>
    </row>
    <row r="255" spans="1:15" s="108" customFormat="1" ht="288" hidden="1" x14ac:dyDescent="0.25">
      <c r="A255" s="126">
        <v>253</v>
      </c>
      <c r="B255" s="127" t="s">
        <v>148</v>
      </c>
      <c r="C255" s="128" t="s">
        <v>902</v>
      </c>
      <c r="D255" s="129" t="s">
        <v>218</v>
      </c>
      <c r="E255" s="127" t="s">
        <v>86</v>
      </c>
      <c r="F255" s="127" t="s">
        <v>172</v>
      </c>
      <c r="G255" s="130" t="s">
        <v>551</v>
      </c>
      <c r="H255" s="131">
        <v>1</v>
      </c>
      <c r="I255" s="134"/>
      <c r="J255" s="134">
        <v>1</v>
      </c>
      <c r="K255" s="134"/>
      <c r="L255" s="134" t="s">
        <v>1020</v>
      </c>
      <c r="M255" s="135"/>
      <c r="N255" s="135"/>
      <c r="O255" s="136"/>
    </row>
    <row r="256" spans="1:15" s="108" customFormat="1" ht="216" hidden="1" x14ac:dyDescent="0.25">
      <c r="A256" s="126">
        <v>254</v>
      </c>
      <c r="B256" s="159" t="s">
        <v>148</v>
      </c>
      <c r="C256" s="160" t="s">
        <v>903</v>
      </c>
      <c r="D256" s="161" t="s">
        <v>218</v>
      </c>
      <c r="E256" s="159" t="s">
        <v>85</v>
      </c>
      <c r="F256" s="159" t="s">
        <v>984</v>
      </c>
      <c r="G256" s="130" t="s">
        <v>552</v>
      </c>
      <c r="H256" s="131">
        <v>1</v>
      </c>
      <c r="I256" s="134"/>
      <c r="J256" s="134"/>
      <c r="K256" s="134">
        <v>1</v>
      </c>
      <c r="L256" s="134"/>
      <c r="M256" s="135"/>
      <c r="N256" s="135"/>
      <c r="O256" s="136"/>
    </row>
    <row r="257" spans="1:15" s="108" customFormat="1" ht="126" x14ac:dyDescent="0.25">
      <c r="A257" s="126">
        <v>255</v>
      </c>
      <c r="B257" s="159" t="s">
        <v>78</v>
      </c>
      <c r="C257" s="160" t="s">
        <v>908</v>
      </c>
      <c r="D257" s="161" t="s">
        <v>218</v>
      </c>
      <c r="E257" s="159" t="s">
        <v>18</v>
      </c>
      <c r="F257" s="159" t="s">
        <v>16</v>
      </c>
      <c r="G257" s="130" t="s">
        <v>556</v>
      </c>
      <c r="H257" s="131">
        <v>1</v>
      </c>
      <c r="I257" s="134"/>
      <c r="J257" s="134"/>
      <c r="K257" s="134">
        <v>1</v>
      </c>
      <c r="L257" s="134"/>
      <c r="M257" s="135"/>
      <c r="N257" s="135"/>
      <c r="O257" s="136"/>
    </row>
    <row r="258" spans="1:15" s="108" customFormat="1" ht="108" x14ac:dyDescent="0.25">
      <c r="A258" s="126">
        <v>256</v>
      </c>
      <c r="B258" s="159" t="s">
        <v>78</v>
      </c>
      <c r="C258" s="160" t="s">
        <v>909</v>
      </c>
      <c r="D258" s="161" t="s">
        <v>218</v>
      </c>
      <c r="E258" s="159" t="s">
        <v>86</v>
      </c>
      <c r="F258" s="159" t="s">
        <v>48</v>
      </c>
      <c r="G258" s="130" t="s">
        <v>557</v>
      </c>
      <c r="H258" s="131">
        <v>1</v>
      </c>
      <c r="I258" s="134"/>
      <c r="J258" s="134"/>
      <c r="K258" s="134">
        <v>1</v>
      </c>
      <c r="L258" s="134"/>
      <c r="M258" s="135"/>
      <c r="N258" s="135"/>
      <c r="O258" s="136"/>
    </row>
    <row r="259" spans="1:15" s="108" customFormat="1" ht="108" x14ac:dyDescent="0.25">
      <c r="A259" s="126">
        <v>257</v>
      </c>
      <c r="B259" s="159" t="s">
        <v>78</v>
      </c>
      <c r="C259" s="160" t="s">
        <v>910</v>
      </c>
      <c r="D259" s="161" t="s">
        <v>218</v>
      </c>
      <c r="E259" s="159" t="s">
        <v>86</v>
      </c>
      <c r="F259" s="159" t="s">
        <v>48</v>
      </c>
      <c r="G259" s="130" t="s">
        <v>558</v>
      </c>
      <c r="H259" s="131">
        <v>1</v>
      </c>
      <c r="I259" s="134"/>
      <c r="J259" s="134"/>
      <c r="K259" s="134">
        <v>1</v>
      </c>
      <c r="L259" s="134"/>
      <c r="M259" s="135"/>
      <c r="N259" s="135"/>
      <c r="O259" s="136"/>
    </row>
    <row r="260" spans="1:15" s="108" customFormat="1" ht="126" x14ac:dyDescent="0.25">
      <c r="A260" s="126">
        <v>258</v>
      </c>
      <c r="B260" s="159" t="s">
        <v>78</v>
      </c>
      <c r="C260" s="160" t="s">
        <v>911</v>
      </c>
      <c r="D260" s="161" t="s">
        <v>218</v>
      </c>
      <c r="E260" s="159" t="s">
        <v>86</v>
      </c>
      <c r="F260" s="159" t="s">
        <v>48</v>
      </c>
      <c r="G260" s="130" t="s">
        <v>559</v>
      </c>
      <c r="H260" s="131">
        <v>1</v>
      </c>
      <c r="I260" s="134"/>
      <c r="J260" s="134"/>
      <c r="K260" s="134">
        <v>1</v>
      </c>
      <c r="L260" s="134"/>
      <c r="M260" s="135"/>
      <c r="N260" s="135"/>
      <c r="O260" s="136"/>
    </row>
    <row r="261" spans="1:15" s="108" customFormat="1" ht="126" x14ac:dyDescent="0.25">
      <c r="A261" s="126">
        <v>259</v>
      </c>
      <c r="B261" s="159" t="s">
        <v>78</v>
      </c>
      <c r="C261" s="160" t="s">
        <v>912</v>
      </c>
      <c r="D261" s="161" t="s">
        <v>218</v>
      </c>
      <c r="E261" s="159" t="s">
        <v>86</v>
      </c>
      <c r="F261" s="159" t="s">
        <v>48</v>
      </c>
      <c r="G261" s="130" t="s">
        <v>560</v>
      </c>
      <c r="H261" s="131">
        <v>1</v>
      </c>
      <c r="I261" s="134"/>
      <c r="J261" s="134"/>
      <c r="K261" s="134">
        <v>1</v>
      </c>
      <c r="L261" s="134"/>
      <c r="M261" s="135"/>
      <c r="N261" s="135"/>
      <c r="O261" s="136"/>
    </row>
    <row r="262" spans="1:15" s="108" customFormat="1" ht="126" hidden="1" x14ac:dyDescent="0.25">
      <c r="A262" s="126">
        <v>260</v>
      </c>
      <c r="B262" s="127" t="s">
        <v>78</v>
      </c>
      <c r="C262" s="128" t="s">
        <v>913</v>
      </c>
      <c r="D262" s="129" t="s">
        <v>218</v>
      </c>
      <c r="E262" s="127" t="s">
        <v>84</v>
      </c>
      <c r="F262" s="127" t="s">
        <v>41</v>
      </c>
      <c r="G262" s="130" t="s">
        <v>561</v>
      </c>
      <c r="H262" s="131">
        <v>1</v>
      </c>
      <c r="I262" s="134"/>
      <c r="J262" s="134">
        <v>1</v>
      </c>
      <c r="K262" s="134"/>
      <c r="L262" s="134" t="s">
        <v>1020</v>
      </c>
      <c r="M262" s="135"/>
      <c r="N262" s="135"/>
      <c r="O262" s="136"/>
    </row>
    <row r="263" spans="1:15" s="108" customFormat="1" ht="126" x14ac:dyDescent="0.25">
      <c r="A263" s="126">
        <v>261</v>
      </c>
      <c r="B263" s="159" t="s">
        <v>78</v>
      </c>
      <c r="C263" s="160" t="s">
        <v>914</v>
      </c>
      <c r="D263" s="161" t="s">
        <v>218</v>
      </c>
      <c r="E263" s="159" t="s">
        <v>84</v>
      </c>
      <c r="F263" s="159" t="s">
        <v>41</v>
      </c>
      <c r="G263" s="130" t="s">
        <v>562</v>
      </c>
      <c r="H263" s="131">
        <v>1</v>
      </c>
      <c r="I263" s="134"/>
      <c r="J263" s="134"/>
      <c r="K263" s="134">
        <v>1</v>
      </c>
      <c r="L263" s="134"/>
      <c r="M263" s="135"/>
      <c r="N263" s="135"/>
      <c r="O263" s="136"/>
    </row>
    <row r="264" spans="1:15" s="108" customFormat="1" ht="126" x14ac:dyDescent="0.25">
      <c r="A264" s="126">
        <v>262</v>
      </c>
      <c r="B264" s="159" t="s">
        <v>78</v>
      </c>
      <c r="C264" s="160" t="s">
        <v>915</v>
      </c>
      <c r="D264" s="161" t="s">
        <v>218</v>
      </c>
      <c r="E264" s="159" t="s">
        <v>84</v>
      </c>
      <c r="F264" s="159" t="s">
        <v>44</v>
      </c>
      <c r="G264" s="130" t="s">
        <v>563</v>
      </c>
      <c r="H264" s="131">
        <v>1</v>
      </c>
      <c r="I264" s="134"/>
      <c r="J264" s="134"/>
      <c r="K264" s="134">
        <v>1</v>
      </c>
      <c r="L264" s="134"/>
      <c r="M264" s="135"/>
      <c r="N264" s="135"/>
      <c r="O264" s="136"/>
    </row>
    <row r="265" spans="1:15" s="108" customFormat="1" ht="108" x14ac:dyDescent="0.25">
      <c r="A265" s="126">
        <v>263</v>
      </c>
      <c r="B265" s="159" t="s">
        <v>78</v>
      </c>
      <c r="C265" s="160" t="s">
        <v>916</v>
      </c>
      <c r="D265" s="161" t="s">
        <v>218</v>
      </c>
      <c r="E265" s="159" t="s">
        <v>84</v>
      </c>
      <c r="F265" s="159" t="s">
        <v>41</v>
      </c>
      <c r="G265" s="130" t="s">
        <v>564</v>
      </c>
      <c r="H265" s="131">
        <v>1</v>
      </c>
      <c r="I265" s="134"/>
      <c r="J265" s="134"/>
      <c r="K265" s="134">
        <v>1</v>
      </c>
      <c r="L265" s="134"/>
      <c r="M265" s="135"/>
      <c r="N265" s="135"/>
      <c r="O265" s="136"/>
    </row>
    <row r="266" spans="1:15" s="108" customFormat="1" ht="108" x14ac:dyDescent="0.25">
      <c r="A266" s="126">
        <v>264</v>
      </c>
      <c r="B266" s="159" t="s">
        <v>78</v>
      </c>
      <c r="C266" s="160" t="s">
        <v>917</v>
      </c>
      <c r="D266" s="161" t="s">
        <v>218</v>
      </c>
      <c r="E266" s="159" t="s">
        <v>84</v>
      </c>
      <c r="F266" s="159" t="s">
        <v>41</v>
      </c>
      <c r="G266" s="130" t="s">
        <v>565</v>
      </c>
      <c r="H266" s="131">
        <v>1</v>
      </c>
      <c r="I266" s="134"/>
      <c r="J266" s="134"/>
      <c r="K266" s="134">
        <v>1</v>
      </c>
      <c r="L266" s="134"/>
      <c r="M266" s="135"/>
      <c r="N266" s="135"/>
      <c r="O266" s="136"/>
    </row>
    <row r="267" spans="1:15" s="108" customFormat="1" ht="90" hidden="1" x14ac:dyDescent="0.25">
      <c r="A267" s="126">
        <v>265</v>
      </c>
      <c r="B267" s="159" t="s">
        <v>360</v>
      </c>
      <c r="C267" s="160" t="s">
        <v>918</v>
      </c>
      <c r="D267" s="161" t="s">
        <v>218</v>
      </c>
      <c r="E267" s="159" t="s">
        <v>18</v>
      </c>
      <c r="F267" s="159" t="s">
        <v>16</v>
      </c>
      <c r="G267" s="130" t="s">
        <v>566</v>
      </c>
      <c r="H267" s="131">
        <v>1</v>
      </c>
      <c r="I267" s="134"/>
      <c r="J267" s="134"/>
      <c r="K267" s="134">
        <v>1</v>
      </c>
      <c r="L267" s="134"/>
      <c r="M267" s="135"/>
      <c r="N267" s="135"/>
      <c r="O267" s="136"/>
    </row>
    <row r="268" spans="1:15" s="108" customFormat="1" ht="306" hidden="1" x14ac:dyDescent="0.25">
      <c r="A268" s="126">
        <v>266</v>
      </c>
      <c r="B268" s="127" t="s">
        <v>217</v>
      </c>
      <c r="C268" s="128" t="s">
        <v>919</v>
      </c>
      <c r="D268" s="129" t="s">
        <v>218</v>
      </c>
      <c r="E268" s="127" t="s">
        <v>86</v>
      </c>
      <c r="F268" s="127" t="s">
        <v>172</v>
      </c>
      <c r="G268" s="130" t="s">
        <v>567</v>
      </c>
      <c r="H268" s="131">
        <v>1</v>
      </c>
      <c r="I268" s="134"/>
      <c r="J268" s="134">
        <v>1</v>
      </c>
      <c r="K268" s="134"/>
      <c r="L268" s="134" t="s">
        <v>1020</v>
      </c>
      <c r="M268" s="135"/>
      <c r="N268" s="135"/>
      <c r="O268" s="136"/>
    </row>
    <row r="269" spans="1:15" s="108" customFormat="1" ht="252" hidden="1" x14ac:dyDescent="0.25">
      <c r="A269" s="126">
        <v>267</v>
      </c>
      <c r="B269" s="127" t="s">
        <v>217</v>
      </c>
      <c r="C269" s="128" t="s">
        <v>920</v>
      </c>
      <c r="D269" s="129" t="s">
        <v>218</v>
      </c>
      <c r="E269" s="127" t="s">
        <v>86</v>
      </c>
      <c r="F269" s="127" t="s">
        <v>172</v>
      </c>
      <c r="G269" s="130" t="s">
        <v>568</v>
      </c>
      <c r="H269" s="131">
        <v>1</v>
      </c>
      <c r="I269" s="134"/>
      <c r="J269" s="134">
        <v>1</v>
      </c>
      <c r="K269" s="134"/>
      <c r="L269" s="134" t="s">
        <v>1020</v>
      </c>
      <c r="M269" s="135"/>
      <c r="N269" s="135"/>
      <c r="O269" s="136"/>
    </row>
    <row r="270" spans="1:15" s="108" customFormat="1" ht="54" hidden="1" x14ac:dyDescent="0.25">
      <c r="A270" s="126">
        <v>268</v>
      </c>
      <c r="B270" s="159" t="s">
        <v>136</v>
      </c>
      <c r="C270" s="160" t="s">
        <v>921</v>
      </c>
      <c r="D270" s="161" t="s">
        <v>218</v>
      </c>
      <c r="E270" s="159" t="s">
        <v>85</v>
      </c>
      <c r="F270" s="159" t="s">
        <v>37</v>
      </c>
      <c r="G270" s="130" t="s">
        <v>570</v>
      </c>
      <c r="H270" s="131">
        <v>1</v>
      </c>
      <c r="I270" s="134"/>
      <c r="J270" s="134"/>
      <c r="K270" s="134">
        <v>1</v>
      </c>
      <c r="L270" s="134"/>
      <c r="M270" s="135"/>
      <c r="N270" s="135"/>
      <c r="O270" s="136"/>
    </row>
    <row r="271" spans="1:15" s="108" customFormat="1" ht="144" hidden="1" x14ac:dyDescent="0.25">
      <c r="A271" s="126">
        <v>269</v>
      </c>
      <c r="B271" s="159" t="s">
        <v>571</v>
      </c>
      <c r="C271" s="160" t="s">
        <v>922</v>
      </c>
      <c r="D271" s="161" t="s">
        <v>218</v>
      </c>
      <c r="E271" s="159" t="s">
        <v>79</v>
      </c>
      <c r="F271" s="159" t="s">
        <v>53</v>
      </c>
      <c r="G271" s="130" t="s">
        <v>572</v>
      </c>
      <c r="H271" s="131">
        <v>1</v>
      </c>
      <c r="I271" s="134"/>
      <c r="J271" s="134"/>
      <c r="K271" s="134">
        <v>1</v>
      </c>
      <c r="L271" s="134"/>
      <c r="M271" s="135"/>
      <c r="N271" s="135"/>
      <c r="O271" s="136"/>
    </row>
    <row r="272" spans="1:15" s="108" customFormat="1" ht="108" hidden="1" x14ac:dyDescent="0.25">
      <c r="A272" s="126">
        <v>270</v>
      </c>
      <c r="B272" s="159" t="s">
        <v>573</v>
      </c>
      <c r="C272" s="160" t="s">
        <v>923</v>
      </c>
      <c r="D272" s="161" t="s">
        <v>218</v>
      </c>
      <c r="E272" s="159" t="s">
        <v>82</v>
      </c>
      <c r="F272" s="159" t="s">
        <v>26</v>
      </c>
      <c r="G272" s="130" t="s">
        <v>574</v>
      </c>
      <c r="H272" s="131">
        <v>1</v>
      </c>
      <c r="I272" s="134"/>
      <c r="J272" s="134"/>
      <c r="K272" s="134">
        <v>1</v>
      </c>
      <c r="L272" s="134"/>
      <c r="M272" s="135"/>
      <c r="N272" s="135"/>
      <c r="O272" s="136"/>
    </row>
    <row r="273" spans="1:15" s="108" customFormat="1" ht="288" hidden="1" x14ac:dyDescent="0.25">
      <c r="A273" s="126">
        <v>271</v>
      </c>
      <c r="B273" s="159" t="s">
        <v>220</v>
      </c>
      <c r="C273" s="160" t="s">
        <v>924</v>
      </c>
      <c r="D273" s="161" t="s">
        <v>218</v>
      </c>
      <c r="E273" s="159" t="s">
        <v>86</v>
      </c>
      <c r="F273" s="159" t="s">
        <v>49</v>
      </c>
      <c r="G273" s="130" t="s">
        <v>575</v>
      </c>
      <c r="H273" s="131">
        <v>1</v>
      </c>
      <c r="I273" s="134"/>
      <c r="J273" s="134"/>
      <c r="K273" s="134">
        <v>1</v>
      </c>
      <c r="L273" s="134"/>
      <c r="M273" s="135"/>
      <c r="N273" s="135"/>
      <c r="O273" s="136"/>
    </row>
    <row r="274" spans="1:15" s="108" customFormat="1" ht="126" hidden="1" x14ac:dyDescent="0.25">
      <c r="A274" s="126">
        <v>272</v>
      </c>
      <c r="B274" s="159" t="s">
        <v>571</v>
      </c>
      <c r="C274" s="160" t="s">
        <v>925</v>
      </c>
      <c r="D274" s="161" t="s">
        <v>218</v>
      </c>
      <c r="E274" s="159" t="s">
        <v>79</v>
      </c>
      <c r="F274" s="159" t="s">
        <v>57</v>
      </c>
      <c r="G274" s="130" t="s">
        <v>576</v>
      </c>
      <c r="H274" s="131">
        <v>1</v>
      </c>
      <c r="I274" s="134"/>
      <c r="J274" s="134"/>
      <c r="K274" s="134">
        <v>1</v>
      </c>
      <c r="L274" s="134"/>
      <c r="M274" s="135"/>
      <c r="N274" s="135"/>
      <c r="O274" s="136"/>
    </row>
    <row r="275" spans="1:15" s="108" customFormat="1" ht="54" hidden="1" x14ac:dyDescent="0.25">
      <c r="A275" s="126">
        <v>273</v>
      </c>
      <c r="B275" s="159" t="s">
        <v>464</v>
      </c>
      <c r="C275" s="160" t="s">
        <v>926</v>
      </c>
      <c r="D275" s="161" t="s">
        <v>218</v>
      </c>
      <c r="E275" s="159" t="s">
        <v>85</v>
      </c>
      <c r="F275" s="159" t="s">
        <v>35</v>
      </c>
      <c r="G275" s="130" t="s">
        <v>577</v>
      </c>
      <c r="H275" s="131">
        <v>1</v>
      </c>
      <c r="I275" s="134"/>
      <c r="J275" s="134"/>
      <c r="K275" s="134">
        <v>1</v>
      </c>
      <c r="L275" s="134"/>
      <c r="M275" s="135"/>
      <c r="N275" s="135"/>
      <c r="O275" s="136"/>
    </row>
    <row r="276" spans="1:15" s="108" customFormat="1" ht="144" hidden="1" x14ac:dyDescent="0.25">
      <c r="A276" s="126">
        <v>274</v>
      </c>
      <c r="B276" s="127" t="s">
        <v>578</v>
      </c>
      <c r="C276" s="128" t="s">
        <v>927</v>
      </c>
      <c r="D276" s="129" t="s">
        <v>218</v>
      </c>
      <c r="E276" s="127" t="s">
        <v>86</v>
      </c>
      <c r="F276" s="127" t="s">
        <v>49</v>
      </c>
      <c r="G276" s="130" t="s">
        <v>579</v>
      </c>
      <c r="H276" s="131">
        <v>1</v>
      </c>
      <c r="I276" s="134"/>
      <c r="J276" s="134">
        <v>1</v>
      </c>
      <c r="K276" s="134"/>
      <c r="L276" s="134" t="s">
        <v>1020</v>
      </c>
      <c r="M276" s="135"/>
      <c r="N276" s="135"/>
      <c r="O276" s="136"/>
    </row>
    <row r="277" spans="1:15" s="108" customFormat="1" ht="108" hidden="1" x14ac:dyDescent="0.25">
      <c r="A277" s="126">
        <v>275</v>
      </c>
      <c r="B277" s="159" t="s">
        <v>148</v>
      </c>
      <c r="C277" s="160" t="s">
        <v>928</v>
      </c>
      <c r="D277" s="161" t="s">
        <v>218</v>
      </c>
      <c r="E277" s="159" t="s">
        <v>85</v>
      </c>
      <c r="F277" s="159" t="s">
        <v>35</v>
      </c>
      <c r="G277" s="130" t="s">
        <v>580</v>
      </c>
      <c r="H277" s="131">
        <v>1</v>
      </c>
      <c r="I277" s="134"/>
      <c r="J277" s="134"/>
      <c r="K277" s="134">
        <v>1</v>
      </c>
      <c r="L277" s="134"/>
      <c r="M277" s="135"/>
      <c r="N277" s="135"/>
      <c r="O277" s="136"/>
    </row>
    <row r="278" spans="1:15" s="108" customFormat="1" ht="126" hidden="1" x14ac:dyDescent="0.25">
      <c r="A278" s="126">
        <v>276</v>
      </c>
      <c r="B278" s="159" t="s">
        <v>148</v>
      </c>
      <c r="C278" s="160" t="s">
        <v>929</v>
      </c>
      <c r="D278" s="161" t="s">
        <v>218</v>
      </c>
      <c r="E278" s="159" t="s">
        <v>85</v>
      </c>
      <c r="F278" s="159" t="s">
        <v>35</v>
      </c>
      <c r="G278" s="130" t="s">
        <v>581</v>
      </c>
      <c r="H278" s="131">
        <v>1</v>
      </c>
      <c r="I278" s="134"/>
      <c r="J278" s="134"/>
      <c r="K278" s="134">
        <v>1</v>
      </c>
      <c r="L278" s="134"/>
      <c r="M278" s="135"/>
      <c r="N278" s="135"/>
      <c r="O278" s="136"/>
    </row>
    <row r="279" spans="1:15" s="108" customFormat="1" ht="108" hidden="1" x14ac:dyDescent="0.25">
      <c r="A279" s="126">
        <v>277</v>
      </c>
      <c r="B279" s="159" t="s">
        <v>148</v>
      </c>
      <c r="C279" s="160" t="s">
        <v>930</v>
      </c>
      <c r="D279" s="161" t="s">
        <v>218</v>
      </c>
      <c r="E279" s="159" t="s">
        <v>85</v>
      </c>
      <c r="F279" s="159" t="s">
        <v>35</v>
      </c>
      <c r="G279" s="130" t="s">
        <v>582</v>
      </c>
      <c r="H279" s="131">
        <v>1</v>
      </c>
      <c r="I279" s="134"/>
      <c r="J279" s="134"/>
      <c r="K279" s="134">
        <v>1</v>
      </c>
      <c r="L279" s="134"/>
      <c r="M279" s="135"/>
      <c r="N279" s="135"/>
      <c r="O279" s="136"/>
    </row>
    <row r="280" spans="1:15" s="108" customFormat="1" ht="108" hidden="1" x14ac:dyDescent="0.25">
      <c r="A280" s="126">
        <v>278</v>
      </c>
      <c r="B280" s="159" t="s">
        <v>148</v>
      </c>
      <c r="C280" s="160" t="s">
        <v>931</v>
      </c>
      <c r="D280" s="161" t="s">
        <v>218</v>
      </c>
      <c r="E280" s="159" t="s">
        <v>84</v>
      </c>
      <c r="F280" s="159" t="s">
        <v>43</v>
      </c>
      <c r="G280" s="130" t="s">
        <v>583</v>
      </c>
      <c r="H280" s="131">
        <v>1</v>
      </c>
      <c r="I280" s="134"/>
      <c r="J280" s="134"/>
      <c r="K280" s="134">
        <v>1</v>
      </c>
      <c r="L280" s="134"/>
      <c r="M280" s="135"/>
      <c r="N280" s="135"/>
      <c r="O280" s="136"/>
    </row>
    <row r="281" spans="1:15" s="108" customFormat="1" ht="90" hidden="1" x14ac:dyDescent="0.25">
      <c r="A281" s="126">
        <v>279</v>
      </c>
      <c r="B281" s="159" t="s">
        <v>148</v>
      </c>
      <c r="C281" s="160" t="s">
        <v>932</v>
      </c>
      <c r="D281" s="161" t="s">
        <v>218</v>
      </c>
      <c r="E281" s="159" t="s">
        <v>84</v>
      </c>
      <c r="F281" s="159" t="s">
        <v>43</v>
      </c>
      <c r="G281" s="130" t="s">
        <v>584</v>
      </c>
      <c r="H281" s="131">
        <v>1</v>
      </c>
      <c r="I281" s="134"/>
      <c r="J281" s="134"/>
      <c r="K281" s="134">
        <v>1</v>
      </c>
      <c r="L281" s="134"/>
      <c r="M281" s="135"/>
      <c r="N281" s="135"/>
      <c r="O281" s="136"/>
    </row>
    <row r="282" spans="1:15" s="108" customFormat="1" ht="108" hidden="1" x14ac:dyDescent="0.25">
      <c r="A282" s="126">
        <v>280</v>
      </c>
      <c r="B282" s="159" t="s">
        <v>148</v>
      </c>
      <c r="C282" s="160" t="s">
        <v>933</v>
      </c>
      <c r="D282" s="161" t="s">
        <v>218</v>
      </c>
      <c r="E282" s="159" t="s">
        <v>84</v>
      </c>
      <c r="F282" s="159" t="s">
        <v>43</v>
      </c>
      <c r="G282" s="130" t="s">
        <v>585</v>
      </c>
      <c r="H282" s="131">
        <v>1</v>
      </c>
      <c r="I282" s="134"/>
      <c r="J282" s="134"/>
      <c r="K282" s="134">
        <v>1</v>
      </c>
      <c r="L282" s="134"/>
      <c r="M282" s="135"/>
      <c r="N282" s="135"/>
      <c r="O282" s="136"/>
    </row>
    <row r="283" spans="1:15" s="108" customFormat="1" ht="108" hidden="1" x14ac:dyDescent="0.25">
      <c r="A283" s="126">
        <v>281</v>
      </c>
      <c r="B283" s="159" t="s">
        <v>148</v>
      </c>
      <c r="C283" s="160" t="s">
        <v>934</v>
      </c>
      <c r="D283" s="161" t="s">
        <v>218</v>
      </c>
      <c r="E283" s="159" t="s">
        <v>84</v>
      </c>
      <c r="F283" s="159" t="s">
        <v>43</v>
      </c>
      <c r="G283" s="130" t="s">
        <v>586</v>
      </c>
      <c r="H283" s="131">
        <v>1</v>
      </c>
      <c r="I283" s="134"/>
      <c r="J283" s="134"/>
      <c r="K283" s="134">
        <v>1</v>
      </c>
      <c r="L283" s="134"/>
      <c r="M283" s="135"/>
      <c r="N283" s="135"/>
      <c r="O283" s="136"/>
    </row>
    <row r="284" spans="1:15" s="108" customFormat="1" ht="108" hidden="1" x14ac:dyDescent="0.25">
      <c r="A284" s="126">
        <v>282</v>
      </c>
      <c r="B284" s="159" t="s">
        <v>148</v>
      </c>
      <c r="C284" s="160" t="s">
        <v>935</v>
      </c>
      <c r="D284" s="161" t="s">
        <v>218</v>
      </c>
      <c r="E284" s="159" t="s">
        <v>84</v>
      </c>
      <c r="F284" s="159" t="s">
        <v>43</v>
      </c>
      <c r="G284" s="130" t="s">
        <v>587</v>
      </c>
      <c r="H284" s="131">
        <v>1</v>
      </c>
      <c r="I284" s="134"/>
      <c r="J284" s="134"/>
      <c r="K284" s="134">
        <v>1</v>
      </c>
      <c r="L284" s="134"/>
      <c r="M284" s="135"/>
      <c r="N284" s="135"/>
      <c r="O284" s="136"/>
    </row>
    <row r="285" spans="1:15" s="108" customFormat="1" ht="108" hidden="1" x14ac:dyDescent="0.25">
      <c r="A285" s="126">
        <v>283</v>
      </c>
      <c r="B285" s="159" t="s">
        <v>148</v>
      </c>
      <c r="C285" s="160" t="s">
        <v>936</v>
      </c>
      <c r="D285" s="161" t="s">
        <v>218</v>
      </c>
      <c r="E285" s="159" t="s">
        <v>84</v>
      </c>
      <c r="F285" s="159" t="s">
        <v>43</v>
      </c>
      <c r="G285" s="130" t="s">
        <v>588</v>
      </c>
      <c r="H285" s="131">
        <v>1</v>
      </c>
      <c r="I285" s="134"/>
      <c r="J285" s="134"/>
      <c r="K285" s="134">
        <v>1</v>
      </c>
      <c r="L285" s="134"/>
      <c r="M285" s="135"/>
      <c r="N285" s="135"/>
      <c r="O285" s="136"/>
    </row>
    <row r="286" spans="1:15" s="108" customFormat="1" ht="144" hidden="1" x14ac:dyDescent="0.25">
      <c r="A286" s="126">
        <v>284</v>
      </c>
      <c r="B286" s="127" t="s">
        <v>220</v>
      </c>
      <c r="C286" s="128" t="s">
        <v>937</v>
      </c>
      <c r="D286" s="129" t="s">
        <v>218</v>
      </c>
      <c r="E286" s="127" t="s">
        <v>86</v>
      </c>
      <c r="F286" s="127" t="s">
        <v>49</v>
      </c>
      <c r="G286" s="130" t="s">
        <v>589</v>
      </c>
      <c r="H286" s="131">
        <v>1</v>
      </c>
      <c r="I286" s="134"/>
      <c r="J286" s="134">
        <v>1</v>
      </c>
      <c r="K286" s="134"/>
      <c r="L286" s="134" t="s">
        <v>1020</v>
      </c>
      <c r="M286" s="135"/>
      <c r="N286" s="135"/>
      <c r="O286" s="136"/>
    </row>
    <row r="287" spans="1:15" s="108" customFormat="1" ht="90" hidden="1" x14ac:dyDescent="0.25">
      <c r="A287" s="126">
        <v>285</v>
      </c>
      <c r="B287" s="159" t="s">
        <v>119</v>
      </c>
      <c r="C287" s="160" t="s">
        <v>938</v>
      </c>
      <c r="D287" s="161" t="s">
        <v>218</v>
      </c>
      <c r="E287" s="159" t="s">
        <v>82</v>
      </c>
      <c r="F287" s="159" t="s">
        <v>986</v>
      </c>
      <c r="G287" s="130" t="s">
        <v>590</v>
      </c>
      <c r="H287" s="131">
        <v>1</v>
      </c>
      <c r="I287" s="134"/>
      <c r="J287" s="134"/>
      <c r="K287" s="134">
        <v>1</v>
      </c>
      <c r="L287" s="134"/>
      <c r="M287" s="135"/>
      <c r="N287" s="135"/>
      <c r="O287" s="136"/>
    </row>
    <row r="288" spans="1:15" s="108" customFormat="1" ht="108" hidden="1" x14ac:dyDescent="0.25">
      <c r="A288" s="126">
        <v>286</v>
      </c>
      <c r="B288" s="159" t="s">
        <v>144</v>
      </c>
      <c r="C288" s="160" t="s">
        <v>940</v>
      </c>
      <c r="D288" s="161" t="s">
        <v>218</v>
      </c>
      <c r="E288" s="159" t="s">
        <v>85</v>
      </c>
      <c r="F288" s="159" t="s">
        <v>34</v>
      </c>
      <c r="G288" s="130" t="s">
        <v>592</v>
      </c>
      <c r="H288" s="131">
        <v>1</v>
      </c>
      <c r="I288" s="134"/>
      <c r="J288" s="134"/>
      <c r="K288" s="134">
        <v>1</v>
      </c>
      <c r="L288" s="134"/>
      <c r="M288" s="135"/>
      <c r="N288" s="135"/>
      <c r="O288" s="136"/>
    </row>
    <row r="289" spans="1:15" s="108" customFormat="1" ht="126" hidden="1" x14ac:dyDescent="0.25">
      <c r="A289" s="126">
        <v>287</v>
      </c>
      <c r="B289" s="127" t="s">
        <v>217</v>
      </c>
      <c r="C289" s="128" t="s">
        <v>942</v>
      </c>
      <c r="D289" s="129" t="s">
        <v>218</v>
      </c>
      <c r="E289" s="127" t="s">
        <v>86</v>
      </c>
      <c r="F289" s="127" t="s">
        <v>172</v>
      </c>
      <c r="G289" s="130" t="s">
        <v>596</v>
      </c>
      <c r="H289" s="131">
        <v>1</v>
      </c>
      <c r="I289" s="134"/>
      <c r="J289" s="134">
        <v>1</v>
      </c>
      <c r="K289" s="134"/>
      <c r="L289" s="134" t="s">
        <v>1020</v>
      </c>
      <c r="M289" s="135"/>
      <c r="N289" s="135"/>
      <c r="O289" s="136"/>
    </row>
    <row r="290" spans="1:15" s="108" customFormat="1" ht="108" hidden="1" x14ac:dyDescent="0.25">
      <c r="A290" s="126">
        <v>288</v>
      </c>
      <c r="B290" s="159" t="s">
        <v>95</v>
      </c>
      <c r="C290" s="160" t="s">
        <v>943</v>
      </c>
      <c r="D290" s="161" t="s">
        <v>218</v>
      </c>
      <c r="E290" s="159" t="s">
        <v>79</v>
      </c>
      <c r="F290" s="159" t="s">
        <v>62</v>
      </c>
      <c r="G290" s="130" t="s">
        <v>597</v>
      </c>
      <c r="H290" s="131">
        <v>1</v>
      </c>
      <c r="I290" s="134"/>
      <c r="J290" s="134"/>
      <c r="K290" s="134">
        <v>1</v>
      </c>
      <c r="L290" s="134"/>
      <c r="M290" s="135"/>
      <c r="N290" s="135"/>
      <c r="O290" s="136"/>
    </row>
    <row r="291" spans="1:15" s="108" customFormat="1" ht="216" hidden="1" x14ac:dyDescent="0.25">
      <c r="A291" s="126">
        <v>289</v>
      </c>
      <c r="B291" s="159" t="s">
        <v>220</v>
      </c>
      <c r="C291" s="160" t="s">
        <v>944</v>
      </c>
      <c r="D291" s="161" t="s">
        <v>218</v>
      </c>
      <c r="E291" s="159" t="s">
        <v>86</v>
      </c>
      <c r="F291" s="159" t="s">
        <v>49</v>
      </c>
      <c r="G291" s="130" t="s">
        <v>598</v>
      </c>
      <c r="H291" s="131">
        <v>1</v>
      </c>
      <c r="I291" s="134"/>
      <c r="J291" s="134"/>
      <c r="K291" s="134">
        <v>1</v>
      </c>
      <c r="L291" s="134"/>
      <c r="M291" s="135"/>
      <c r="N291" s="135"/>
      <c r="O291" s="136"/>
    </row>
    <row r="292" spans="1:15" s="108" customFormat="1" ht="126" hidden="1" x14ac:dyDescent="0.25">
      <c r="A292" s="126">
        <v>290</v>
      </c>
      <c r="B292" s="127" t="s">
        <v>115</v>
      </c>
      <c r="C292" s="128" t="s">
        <v>945</v>
      </c>
      <c r="D292" s="129" t="s">
        <v>218</v>
      </c>
      <c r="E292" s="127" t="s">
        <v>84</v>
      </c>
      <c r="F292" s="127" t="s">
        <v>42</v>
      </c>
      <c r="G292" s="130" t="s">
        <v>599</v>
      </c>
      <c r="H292" s="131">
        <v>1</v>
      </c>
      <c r="I292" s="134"/>
      <c r="J292" s="134">
        <v>1</v>
      </c>
      <c r="K292" s="134"/>
      <c r="L292" s="134" t="s">
        <v>1020</v>
      </c>
      <c r="M292" s="135"/>
      <c r="N292" s="135"/>
      <c r="O292" s="136"/>
    </row>
    <row r="293" spans="1:15" s="108" customFormat="1" ht="72" hidden="1" x14ac:dyDescent="0.25">
      <c r="A293" s="126">
        <v>291</v>
      </c>
      <c r="B293" s="159" t="s">
        <v>407</v>
      </c>
      <c r="C293" s="160" t="s">
        <v>946</v>
      </c>
      <c r="D293" s="161" t="s">
        <v>218</v>
      </c>
      <c r="E293" s="159" t="s">
        <v>82</v>
      </c>
      <c r="F293" s="159" t="s">
        <v>28</v>
      </c>
      <c r="G293" s="130" t="s">
        <v>600</v>
      </c>
      <c r="H293" s="131">
        <v>1</v>
      </c>
      <c r="I293" s="134"/>
      <c r="J293" s="134"/>
      <c r="K293" s="134">
        <v>1</v>
      </c>
      <c r="L293" s="134"/>
      <c r="M293" s="135"/>
      <c r="N293" s="135"/>
      <c r="O293" s="136"/>
    </row>
    <row r="294" spans="1:15" s="108" customFormat="1" ht="90" hidden="1" x14ac:dyDescent="0.25">
      <c r="A294" s="126">
        <v>292</v>
      </c>
      <c r="B294" s="159" t="s">
        <v>117</v>
      </c>
      <c r="C294" s="160" t="s">
        <v>948</v>
      </c>
      <c r="D294" s="161" t="s">
        <v>218</v>
      </c>
      <c r="E294" s="159" t="s">
        <v>84</v>
      </c>
      <c r="F294" s="159" t="s">
        <v>42</v>
      </c>
      <c r="G294" s="130" t="s">
        <v>603</v>
      </c>
      <c r="H294" s="131">
        <v>1</v>
      </c>
      <c r="I294" s="134"/>
      <c r="J294" s="134"/>
      <c r="K294" s="134">
        <v>1</v>
      </c>
      <c r="L294" s="134"/>
      <c r="M294" s="135"/>
      <c r="N294" s="135"/>
      <c r="O294" s="136"/>
    </row>
    <row r="295" spans="1:15" s="108" customFormat="1" ht="126" hidden="1" x14ac:dyDescent="0.25">
      <c r="A295" s="126">
        <v>293</v>
      </c>
      <c r="B295" s="127" t="s">
        <v>220</v>
      </c>
      <c r="C295" s="128" t="s">
        <v>949</v>
      </c>
      <c r="D295" s="129" t="s">
        <v>218</v>
      </c>
      <c r="E295" s="127" t="s">
        <v>86</v>
      </c>
      <c r="F295" s="127" t="s">
        <v>49</v>
      </c>
      <c r="G295" s="130" t="s">
        <v>604</v>
      </c>
      <c r="H295" s="131">
        <v>1</v>
      </c>
      <c r="I295" s="134"/>
      <c r="J295" s="134">
        <v>1</v>
      </c>
      <c r="K295" s="134"/>
      <c r="L295" s="134" t="s">
        <v>1020</v>
      </c>
      <c r="M295" s="135"/>
      <c r="N295" s="135"/>
      <c r="O295" s="136"/>
    </row>
    <row r="296" spans="1:15" s="108" customFormat="1" ht="288" hidden="1" x14ac:dyDescent="0.25">
      <c r="A296" s="126">
        <v>294</v>
      </c>
      <c r="B296" s="127" t="s">
        <v>94</v>
      </c>
      <c r="C296" s="128" t="s">
        <v>951</v>
      </c>
      <c r="D296" s="129" t="s">
        <v>218</v>
      </c>
      <c r="E296" s="127" t="s">
        <v>79</v>
      </c>
      <c r="F296" s="127" t="s">
        <v>53</v>
      </c>
      <c r="G296" s="130" t="s">
        <v>607</v>
      </c>
      <c r="H296" s="131">
        <v>1</v>
      </c>
      <c r="I296" s="134"/>
      <c r="J296" s="134">
        <v>1</v>
      </c>
      <c r="K296" s="134"/>
      <c r="L296" s="134" t="s">
        <v>1020</v>
      </c>
      <c r="M296" s="135"/>
      <c r="N296" s="135"/>
      <c r="O296" s="136"/>
    </row>
    <row r="297" spans="1:15" s="108" customFormat="1" ht="72" hidden="1" x14ac:dyDescent="0.25">
      <c r="A297" s="126">
        <v>295</v>
      </c>
      <c r="B297" s="127" t="s">
        <v>608</v>
      </c>
      <c r="C297" s="128" t="s">
        <v>952</v>
      </c>
      <c r="D297" s="129" t="s">
        <v>218</v>
      </c>
      <c r="E297" s="127" t="s">
        <v>86</v>
      </c>
      <c r="F297" s="127" t="s">
        <v>49</v>
      </c>
      <c r="G297" s="130" t="s">
        <v>609</v>
      </c>
      <c r="H297" s="131">
        <v>1</v>
      </c>
      <c r="I297" s="134"/>
      <c r="J297" s="134">
        <v>1</v>
      </c>
      <c r="K297" s="134"/>
      <c r="L297" s="134" t="s">
        <v>1020</v>
      </c>
      <c r="M297" s="135"/>
      <c r="N297" s="135"/>
      <c r="O297" s="136"/>
    </row>
    <row r="298" spans="1:15" s="108" customFormat="1" ht="144" hidden="1" x14ac:dyDescent="0.25">
      <c r="A298" s="126">
        <v>296</v>
      </c>
      <c r="B298" s="127" t="s">
        <v>133</v>
      </c>
      <c r="C298" s="128" t="s">
        <v>953</v>
      </c>
      <c r="D298" s="129" t="s">
        <v>218</v>
      </c>
      <c r="E298" s="127" t="s">
        <v>18</v>
      </c>
      <c r="F298" s="127" t="s">
        <v>16</v>
      </c>
      <c r="G298" s="130" t="s">
        <v>610</v>
      </c>
      <c r="H298" s="131">
        <v>1</v>
      </c>
      <c r="I298" s="134"/>
      <c r="J298" s="134">
        <v>1</v>
      </c>
      <c r="K298" s="134"/>
      <c r="L298" s="134" t="s">
        <v>1020</v>
      </c>
      <c r="M298" s="135"/>
      <c r="N298" s="135"/>
      <c r="O298" s="136"/>
    </row>
    <row r="299" spans="1:15" s="108" customFormat="1" ht="72" hidden="1" x14ac:dyDescent="0.25">
      <c r="A299" s="126">
        <v>297</v>
      </c>
      <c r="B299" s="127" t="s">
        <v>314</v>
      </c>
      <c r="C299" s="128" t="s">
        <v>954</v>
      </c>
      <c r="D299" s="129" t="s">
        <v>218</v>
      </c>
      <c r="E299" s="127" t="s">
        <v>84</v>
      </c>
      <c r="F299" s="127" t="s">
        <v>42</v>
      </c>
      <c r="G299" s="130" t="s">
        <v>611</v>
      </c>
      <c r="H299" s="131">
        <v>1</v>
      </c>
      <c r="I299" s="134"/>
      <c r="J299" s="134">
        <v>1</v>
      </c>
      <c r="K299" s="134"/>
      <c r="L299" s="134" t="s">
        <v>1020</v>
      </c>
      <c r="M299" s="135"/>
      <c r="N299" s="135"/>
      <c r="O299" s="136"/>
    </row>
    <row r="300" spans="1:15" s="108" customFormat="1" ht="72" hidden="1" x14ac:dyDescent="0.25">
      <c r="A300" s="126">
        <v>298</v>
      </c>
      <c r="B300" s="159" t="s">
        <v>314</v>
      </c>
      <c r="C300" s="160" t="s">
        <v>955</v>
      </c>
      <c r="D300" s="161" t="s">
        <v>218</v>
      </c>
      <c r="E300" s="159" t="s">
        <v>84</v>
      </c>
      <c r="F300" s="159" t="s">
        <v>167</v>
      </c>
      <c r="G300" s="130" t="s">
        <v>612</v>
      </c>
      <c r="H300" s="131">
        <v>1</v>
      </c>
      <c r="I300" s="134"/>
      <c r="J300" s="134"/>
      <c r="K300" s="134">
        <v>1</v>
      </c>
      <c r="L300" s="134"/>
      <c r="M300" s="135"/>
      <c r="N300" s="135"/>
      <c r="O300" s="136"/>
    </row>
    <row r="301" spans="1:15" s="108" customFormat="1" ht="90" hidden="1" x14ac:dyDescent="0.25">
      <c r="A301" s="126">
        <v>299</v>
      </c>
      <c r="B301" s="127" t="s">
        <v>613</v>
      </c>
      <c r="C301" s="128" t="s">
        <v>956</v>
      </c>
      <c r="D301" s="129" t="s">
        <v>218</v>
      </c>
      <c r="E301" s="127" t="s">
        <v>86</v>
      </c>
      <c r="F301" s="127" t="s">
        <v>48</v>
      </c>
      <c r="G301" s="130" t="s">
        <v>614</v>
      </c>
      <c r="H301" s="131">
        <v>1</v>
      </c>
      <c r="I301" s="134"/>
      <c r="J301" s="134">
        <v>1</v>
      </c>
      <c r="K301" s="134"/>
      <c r="L301" s="134" t="s">
        <v>1020</v>
      </c>
      <c r="M301" s="135"/>
      <c r="N301" s="135"/>
      <c r="O301" s="136"/>
    </row>
    <row r="302" spans="1:15" s="108" customFormat="1" ht="90" hidden="1" x14ac:dyDescent="0.25">
      <c r="A302" s="126">
        <v>300</v>
      </c>
      <c r="B302" s="159" t="s">
        <v>314</v>
      </c>
      <c r="C302" s="160" t="s">
        <v>957</v>
      </c>
      <c r="D302" s="161" t="s">
        <v>218</v>
      </c>
      <c r="E302" s="159" t="s">
        <v>84</v>
      </c>
      <c r="F302" s="159" t="s">
        <v>42</v>
      </c>
      <c r="G302" s="130" t="s">
        <v>615</v>
      </c>
      <c r="H302" s="131">
        <v>1</v>
      </c>
      <c r="I302" s="134"/>
      <c r="J302" s="134"/>
      <c r="K302" s="134">
        <v>1</v>
      </c>
      <c r="L302" s="134"/>
      <c r="M302" s="135"/>
      <c r="N302" s="135"/>
      <c r="O302" s="136"/>
    </row>
    <row r="303" spans="1:15" s="108" customFormat="1" ht="108" hidden="1" x14ac:dyDescent="0.25">
      <c r="A303" s="126">
        <v>301</v>
      </c>
      <c r="B303" s="127" t="s">
        <v>314</v>
      </c>
      <c r="C303" s="128" t="s">
        <v>958</v>
      </c>
      <c r="D303" s="129" t="s">
        <v>218</v>
      </c>
      <c r="E303" s="127" t="s">
        <v>82</v>
      </c>
      <c r="F303" s="127" t="s">
        <v>26</v>
      </c>
      <c r="G303" s="130" t="s">
        <v>616</v>
      </c>
      <c r="H303" s="131">
        <v>1</v>
      </c>
      <c r="I303" s="134"/>
      <c r="J303" s="134">
        <v>1</v>
      </c>
      <c r="K303" s="134"/>
      <c r="L303" s="134" t="s">
        <v>1020</v>
      </c>
      <c r="M303" s="135"/>
      <c r="N303" s="135"/>
      <c r="O303" s="136"/>
    </row>
    <row r="304" spans="1:15" s="108" customFormat="1" ht="252" hidden="1" x14ac:dyDescent="0.25">
      <c r="A304" s="126">
        <v>302</v>
      </c>
      <c r="B304" s="127" t="s">
        <v>617</v>
      </c>
      <c r="C304" s="128" t="s">
        <v>959</v>
      </c>
      <c r="D304" s="129" t="s">
        <v>218</v>
      </c>
      <c r="E304" s="127" t="s">
        <v>86</v>
      </c>
      <c r="F304" s="127" t="s">
        <v>49</v>
      </c>
      <c r="G304" s="130" t="s">
        <v>618</v>
      </c>
      <c r="H304" s="131">
        <v>1</v>
      </c>
      <c r="I304" s="134"/>
      <c r="J304" s="134">
        <v>1</v>
      </c>
      <c r="K304" s="134"/>
      <c r="L304" s="134" t="s">
        <v>1020</v>
      </c>
      <c r="M304" s="135"/>
      <c r="N304" s="135"/>
      <c r="O304" s="136"/>
    </row>
    <row r="305" spans="1:15" s="108" customFormat="1" ht="90" hidden="1" x14ac:dyDescent="0.25">
      <c r="A305" s="126">
        <v>303</v>
      </c>
      <c r="B305" s="159" t="s">
        <v>87</v>
      </c>
      <c r="C305" s="160" t="s">
        <v>960</v>
      </c>
      <c r="D305" s="161" t="s">
        <v>218</v>
      </c>
      <c r="E305" s="159" t="s">
        <v>82</v>
      </c>
      <c r="F305" s="159" t="s">
        <v>25</v>
      </c>
      <c r="G305" s="130" t="s">
        <v>619</v>
      </c>
      <c r="H305" s="131">
        <v>1</v>
      </c>
      <c r="I305" s="134"/>
      <c r="J305" s="134"/>
      <c r="K305" s="134">
        <v>1</v>
      </c>
      <c r="L305" s="134"/>
      <c r="M305" s="135"/>
      <c r="N305" s="135"/>
      <c r="O305" s="136"/>
    </row>
    <row r="306" spans="1:15" s="108" customFormat="1" ht="72" hidden="1" x14ac:dyDescent="0.25">
      <c r="A306" s="126">
        <v>304</v>
      </c>
      <c r="B306" s="127" t="s">
        <v>94</v>
      </c>
      <c r="C306" s="128" t="s">
        <v>961</v>
      </c>
      <c r="D306" s="129" t="s">
        <v>218</v>
      </c>
      <c r="E306" s="127" t="s">
        <v>79</v>
      </c>
      <c r="F306" s="127" t="s">
        <v>53</v>
      </c>
      <c r="G306" s="130" t="s">
        <v>620</v>
      </c>
      <c r="H306" s="131">
        <v>1</v>
      </c>
      <c r="I306" s="134"/>
      <c r="J306" s="134">
        <v>1</v>
      </c>
      <c r="K306" s="134"/>
      <c r="L306" s="134" t="s">
        <v>1020</v>
      </c>
      <c r="M306" s="135"/>
      <c r="N306" s="135"/>
      <c r="O306" s="136"/>
    </row>
    <row r="307" spans="1:15" s="108" customFormat="1" ht="144" hidden="1" x14ac:dyDescent="0.25">
      <c r="A307" s="126">
        <v>305</v>
      </c>
      <c r="B307" s="159" t="s">
        <v>424</v>
      </c>
      <c r="C307" s="160" t="s">
        <v>962</v>
      </c>
      <c r="D307" s="161" t="s">
        <v>218</v>
      </c>
      <c r="E307" s="159" t="s">
        <v>84</v>
      </c>
      <c r="F307" s="159" t="s">
        <v>43</v>
      </c>
      <c r="G307" s="130" t="s">
        <v>621</v>
      </c>
      <c r="H307" s="131">
        <v>1</v>
      </c>
      <c r="I307" s="134"/>
      <c r="J307" s="134"/>
      <c r="K307" s="134">
        <v>1</v>
      </c>
      <c r="L307" s="134"/>
      <c r="M307" s="135"/>
      <c r="N307" s="135"/>
      <c r="O307" s="136"/>
    </row>
    <row r="308" spans="1:15" s="108" customFormat="1" ht="72" hidden="1" x14ac:dyDescent="0.25">
      <c r="A308" s="126">
        <v>306</v>
      </c>
      <c r="B308" s="127" t="s">
        <v>94</v>
      </c>
      <c r="C308" s="128" t="s">
        <v>963</v>
      </c>
      <c r="D308" s="129" t="s">
        <v>218</v>
      </c>
      <c r="E308" s="127" t="s">
        <v>79</v>
      </c>
      <c r="F308" s="127" t="s">
        <v>53</v>
      </c>
      <c r="G308" s="130" t="s">
        <v>622</v>
      </c>
      <c r="H308" s="131">
        <v>1</v>
      </c>
      <c r="I308" s="134"/>
      <c r="J308" s="134">
        <v>1</v>
      </c>
      <c r="K308" s="134"/>
      <c r="L308" s="134" t="s">
        <v>1020</v>
      </c>
      <c r="M308" s="135"/>
      <c r="N308" s="135"/>
      <c r="O308" s="136"/>
    </row>
    <row r="309" spans="1:15" s="108" customFormat="1" ht="90" hidden="1" x14ac:dyDescent="0.25">
      <c r="A309" s="126">
        <v>307</v>
      </c>
      <c r="B309" s="127" t="s">
        <v>624</v>
      </c>
      <c r="C309" s="128" t="s">
        <v>964</v>
      </c>
      <c r="D309" s="129" t="s">
        <v>218</v>
      </c>
      <c r="E309" s="127" t="s">
        <v>84</v>
      </c>
      <c r="F309" s="127" t="s">
        <v>41</v>
      </c>
      <c r="G309" s="130" t="s">
        <v>625</v>
      </c>
      <c r="H309" s="131">
        <v>1</v>
      </c>
      <c r="I309" s="134"/>
      <c r="J309" s="134">
        <v>1</v>
      </c>
      <c r="K309" s="134"/>
      <c r="L309" s="134" t="s">
        <v>1020</v>
      </c>
      <c r="M309" s="135"/>
      <c r="N309" s="135"/>
      <c r="O309" s="136"/>
    </row>
    <row r="310" spans="1:15" s="108" customFormat="1" ht="162" hidden="1" x14ac:dyDescent="0.25">
      <c r="A310" s="126">
        <v>308</v>
      </c>
      <c r="B310" s="159" t="s">
        <v>98</v>
      </c>
      <c r="C310" s="160" t="s">
        <v>966</v>
      </c>
      <c r="D310" s="161" t="s">
        <v>218</v>
      </c>
      <c r="E310" s="159" t="s">
        <v>18</v>
      </c>
      <c r="F310" s="159" t="s">
        <v>21</v>
      </c>
      <c r="G310" s="130" t="s">
        <v>627</v>
      </c>
      <c r="H310" s="131">
        <v>1</v>
      </c>
      <c r="I310" s="134"/>
      <c r="J310" s="134"/>
      <c r="K310" s="134">
        <v>1</v>
      </c>
      <c r="L310" s="134"/>
      <c r="M310" s="135"/>
      <c r="N310" s="135"/>
      <c r="O310" s="136"/>
    </row>
    <row r="311" spans="1:15" s="108" customFormat="1" ht="180" hidden="1" x14ac:dyDescent="0.25">
      <c r="A311" s="126">
        <v>309</v>
      </c>
      <c r="B311" s="159" t="s">
        <v>134</v>
      </c>
      <c r="C311" s="160" t="s">
        <v>967</v>
      </c>
      <c r="D311" s="161" t="s">
        <v>218</v>
      </c>
      <c r="E311" s="159" t="s">
        <v>85</v>
      </c>
      <c r="F311" s="159" t="s">
        <v>34</v>
      </c>
      <c r="G311" s="130" t="s">
        <v>628</v>
      </c>
      <c r="H311" s="131">
        <v>1</v>
      </c>
      <c r="I311" s="134"/>
      <c r="J311" s="134"/>
      <c r="K311" s="134">
        <v>1</v>
      </c>
      <c r="L311" s="134"/>
      <c r="M311" s="135"/>
      <c r="N311" s="135"/>
      <c r="O311" s="136"/>
    </row>
    <row r="312" spans="1:15" s="108" customFormat="1" ht="108" hidden="1" x14ac:dyDescent="0.25">
      <c r="A312" s="126">
        <v>310</v>
      </c>
      <c r="B312" s="159" t="s">
        <v>122</v>
      </c>
      <c r="C312" s="160" t="s">
        <v>969</v>
      </c>
      <c r="D312" s="161" t="s">
        <v>218</v>
      </c>
      <c r="E312" s="159" t="s">
        <v>82</v>
      </c>
      <c r="F312" s="159" t="s">
        <v>26</v>
      </c>
      <c r="G312" s="130" t="s">
        <v>143</v>
      </c>
      <c r="H312" s="131">
        <v>1</v>
      </c>
      <c r="I312" s="134"/>
      <c r="J312" s="134"/>
      <c r="K312" s="134">
        <v>1</v>
      </c>
      <c r="L312" s="134"/>
      <c r="M312" s="135"/>
      <c r="N312" s="135"/>
      <c r="O312" s="136"/>
    </row>
    <row r="313" spans="1:15" s="108" customFormat="1" ht="90" hidden="1" x14ac:dyDescent="0.25">
      <c r="A313" s="126">
        <v>311</v>
      </c>
      <c r="B313" s="159" t="s">
        <v>122</v>
      </c>
      <c r="C313" s="160" t="s">
        <v>970</v>
      </c>
      <c r="D313" s="161" t="s">
        <v>218</v>
      </c>
      <c r="E313" s="159" t="s">
        <v>84</v>
      </c>
      <c r="F313" s="159" t="s">
        <v>42</v>
      </c>
      <c r="G313" s="130" t="s">
        <v>630</v>
      </c>
      <c r="H313" s="131">
        <v>1</v>
      </c>
      <c r="I313" s="134"/>
      <c r="J313" s="134"/>
      <c r="K313" s="134">
        <v>1</v>
      </c>
      <c r="L313" s="134"/>
      <c r="M313" s="135"/>
      <c r="N313" s="135"/>
      <c r="O313" s="136"/>
    </row>
    <row r="314" spans="1:15" s="108" customFormat="1" ht="144" hidden="1" x14ac:dyDescent="0.25">
      <c r="A314" s="126">
        <v>312</v>
      </c>
      <c r="B314" s="159" t="s">
        <v>122</v>
      </c>
      <c r="C314" s="160" t="s">
        <v>971</v>
      </c>
      <c r="D314" s="161" t="s">
        <v>218</v>
      </c>
      <c r="E314" s="159" t="s">
        <v>84</v>
      </c>
      <c r="F314" s="159" t="s">
        <v>42</v>
      </c>
      <c r="G314" s="130" t="s">
        <v>631</v>
      </c>
      <c r="H314" s="131">
        <v>1</v>
      </c>
      <c r="I314" s="134"/>
      <c r="J314" s="134"/>
      <c r="K314" s="134">
        <v>1</v>
      </c>
      <c r="L314" s="134"/>
      <c r="M314" s="135"/>
      <c r="N314" s="135"/>
      <c r="O314" s="136"/>
    </row>
    <row r="315" spans="1:15" s="108" customFormat="1" ht="90" hidden="1" x14ac:dyDescent="0.25">
      <c r="A315" s="126">
        <v>313</v>
      </c>
      <c r="B315" s="159" t="s">
        <v>144</v>
      </c>
      <c r="C315" s="160" t="s">
        <v>972</v>
      </c>
      <c r="D315" s="161" t="s">
        <v>218</v>
      </c>
      <c r="E315" s="159" t="s">
        <v>84</v>
      </c>
      <c r="F315" s="159" t="s">
        <v>43</v>
      </c>
      <c r="G315" s="130" t="s">
        <v>145</v>
      </c>
      <c r="H315" s="131">
        <v>1</v>
      </c>
      <c r="I315" s="134"/>
      <c r="J315" s="134"/>
      <c r="K315" s="134">
        <v>1</v>
      </c>
      <c r="L315" s="134"/>
      <c r="M315" s="135"/>
      <c r="N315" s="135"/>
      <c r="O315" s="136"/>
    </row>
    <row r="316" spans="1:15" s="108" customFormat="1" ht="54" hidden="1" x14ac:dyDescent="0.25">
      <c r="A316" s="126">
        <v>314</v>
      </c>
      <c r="B316" s="159" t="s">
        <v>632</v>
      </c>
      <c r="C316" s="160" t="s">
        <v>973</v>
      </c>
      <c r="D316" s="161" t="s">
        <v>218</v>
      </c>
      <c r="E316" s="159" t="s">
        <v>79</v>
      </c>
      <c r="F316" s="159" t="s">
        <v>60</v>
      </c>
      <c r="G316" s="130" t="s">
        <v>633</v>
      </c>
      <c r="H316" s="131">
        <v>1</v>
      </c>
      <c r="I316" s="134"/>
      <c r="J316" s="134"/>
      <c r="K316" s="134">
        <v>1</v>
      </c>
      <c r="L316" s="134"/>
      <c r="M316" s="135"/>
      <c r="N316" s="135"/>
      <c r="O316" s="136"/>
    </row>
    <row r="317" spans="1:15" s="108" customFormat="1" ht="90" hidden="1" x14ac:dyDescent="0.25">
      <c r="A317" s="126">
        <v>315</v>
      </c>
      <c r="B317" s="127" t="s">
        <v>122</v>
      </c>
      <c r="C317" s="128" t="s">
        <v>974</v>
      </c>
      <c r="D317" s="129" t="s">
        <v>218</v>
      </c>
      <c r="E317" s="127" t="s">
        <v>86</v>
      </c>
      <c r="F317" s="127" t="s">
        <v>49</v>
      </c>
      <c r="G317" s="130" t="s">
        <v>634</v>
      </c>
      <c r="H317" s="131">
        <v>1</v>
      </c>
      <c r="I317" s="134"/>
      <c r="J317" s="134">
        <v>1</v>
      </c>
      <c r="K317" s="134"/>
      <c r="L317" s="134" t="s">
        <v>1020</v>
      </c>
      <c r="M317" s="135"/>
      <c r="N317" s="135"/>
      <c r="O317" s="136"/>
    </row>
    <row r="318" spans="1:15" s="108" customFormat="1" ht="54" hidden="1" x14ac:dyDescent="0.25">
      <c r="A318" s="126">
        <v>316</v>
      </c>
      <c r="B318" s="127" t="s">
        <v>636</v>
      </c>
      <c r="C318" s="128" t="s">
        <v>976</v>
      </c>
      <c r="D318" s="129" t="s">
        <v>218</v>
      </c>
      <c r="E318" s="127" t="s">
        <v>86</v>
      </c>
      <c r="F318" s="127" t="s">
        <v>49</v>
      </c>
      <c r="G318" s="130" t="s">
        <v>637</v>
      </c>
      <c r="H318" s="131">
        <v>1</v>
      </c>
      <c r="I318" s="134"/>
      <c r="J318" s="134">
        <v>1</v>
      </c>
      <c r="K318" s="134"/>
      <c r="L318" s="134" t="s">
        <v>1020</v>
      </c>
      <c r="M318" s="135"/>
      <c r="N318" s="135"/>
      <c r="O318" s="136"/>
    </row>
    <row r="319" spans="1:15" s="108" customFormat="1" ht="54" hidden="1" x14ac:dyDescent="0.25">
      <c r="A319" s="126">
        <v>317</v>
      </c>
      <c r="B319" s="127" t="s">
        <v>636</v>
      </c>
      <c r="C319" s="128" t="s">
        <v>977</v>
      </c>
      <c r="D319" s="129" t="s">
        <v>218</v>
      </c>
      <c r="E319" s="127" t="s">
        <v>86</v>
      </c>
      <c r="F319" s="127" t="s">
        <v>49</v>
      </c>
      <c r="G319" s="130" t="s">
        <v>638</v>
      </c>
      <c r="H319" s="131">
        <v>1</v>
      </c>
      <c r="I319" s="134"/>
      <c r="J319" s="134">
        <v>1</v>
      </c>
      <c r="K319" s="134"/>
      <c r="L319" s="134" t="s">
        <v>1020</v>
      </c>
      <c r="M319" s="135"/>
      <c r="N319" s="135"/>
      <c r="O319" s="136"/>
    </row>
    <row r="320" spans="1:15" s="108" customFormat="1" ht="54" hidden="1" x14ac:dyDescent="0.25">
      <c r="A320" s="126">
        <v>318</v>
      </c>
      <c r="B320" s="127" t="s">
        <v>636</v>
      </c>
      <c r="C320" s="128" t="s">
        <v>978</v>
      </c>
      <c r="D320" s="129" t="s">
        <v>218</v>
      </c>
      <c r="E320" s="127" t="s">
        <v>86</v>
      </c>
      <c r="F320" s="127" t="s">
        <v>49</v>
      </c>
      <c r="G320" s="130" t="s">
        <v>639</v>
      </c>
      <c r="H320" s="131">
        <v>1</v>
      </c>
      <c r="I320" s="134"/>
      <c r="J320" s="134">
        <v>1</v>
      </c>
      <c r="K320" s="134"/>
      <c r="L320" s="134" t="s">
        <v>1020</v>
      </c>
      <c r="M320" s="135"/>
      <c r="N320" s="135"/>
      <c r="O320" s="136"/>
    </row>
    <row r="321" spans="1:15" s="108" customFormat="1" ht="54" hidden="1" x14ac:dyDescent="0.25">
      <c r="A321" s="126">
        <v>319</v>
      </c>
      <c r="B321" s="127" t="s">
        <v>636</v>
      </c>
      <c r="C321" s="128" t="s">
        <v>979</v>
      </c>
      <c r="D321" s="129" t="s">
        <v>218</v>
      </c>
      <c r="E321" s="127" t="s">
        <v>86</v>
      </c>
      <c r="F321" s="127" t="s">
        <v>49</v>
      </c>
      <c r="G321" s="130" t="s">
        <v>640</v>
      </c>
      <c r="H321" s="131">
        <v>1</v>
      </c>
      <c r="I321" s="134"/>
      <c r="J321" s="134">
        <v>1</v>
      </c>
      <c r="K321" s="134"/>
      <c r="L321" s="134" t="s">
        <v>1020</v>
      </c>
      <c r="M321" s="135"/>
      <c r="N321" s="135"/>
      <c r="O321" s="136"/>
    </row>
    <row r="322" spans="1:15" s="108" customFormat="1" ht="144" hidden="1" x14ac:dyDescent="0.25">
      <c r="A322" s="126">
        <v>320</v>
      </c>
      <c r="B322" s="127" t="s">
        <v>370</v>
      </c>
      <c r="C322" s="128" t="s">
        <v>980</v>
      </c>
      <c r="D322" s="129" t="s">
        <v>218</v>
      </c>
      <c r="E322" s="127" t="s">
        <v>86</v>
      </c>
      <c r="F322" s="127" t="s">
        <v>49</v>
      </c>
      <c r="G322" s="130" t="s">
        <v>641</v>
      </c>
      <c r="H322" s="131">
        <v>1</v>
      </c>
      <c r="I322" s="134"/>
      <c r="J322" s="134">
        <v>1</v>
      </c>
      <c r="K322" s="134"/>
      <c r="L322" s="163" t="s">
        <v>1020</v>
      </c>
      <c r="M322" s="135"/>
      <c r="N322" s="135"/>
      <c r="O322" s="136"/>
    </row>
    <row r="323" spans="1:15" s="108" customFormat="1" ht="144" hidden="1" x14ac:dyDescent="0.25">
      <c r="A323" s="126">
        <v>321</v>
      </c>
      <c r="B323" s="127" t="s">
        <v>370</v>
      </c>
      <c r="C323" s="128" t="s">
        <v>642</v>
      </c>
      <c r="D323" s="129" t="s">
        <v>218</v>
      </c>
      <c r="E323" s="127" t="s">
        <v>86</v>
      </c>
      <c r="F323" s="127" t="s">
        <v>49</v>
      </c>
      <c r="G323" s="130" t="s">
        <v>643</v>
      </c>
      <c r="H323" s="131">
        <v>1</v>
      </c>
      <c r="I323" s="134"/>
      <c r="J323" s="134">
        <v>1</v>
      </c>
      <c r="K323" s="134"/>
      <c r="L323" s="163" t="s">
        <v>1020</v>
      </c>
      <c r="M323" s="135"/>
      <c r="N323" s="135"/>
      <c r="O323" s="136"/>
    </row>
    <row r="324" spans="1:15" s="108" customFormat="1" ht="144" hidden="1" x14ac:dyDescent="0.25">
      <c r="A324" s="126">
        <v>322</v>
      </c>
      <c r="B324" s="127" t="s">
        <v>370</v>
      </c>
      <c r="C324" s="128" t="s">
        <v>981</v>
      </c>
      <c r="D324" s="129" t="s">
        <v>218</v>
      </c>
      <c r="E324" s="127" t="s">
        <v>86</v>
      </c>
      <c r="F324" s="127" t="s">
        <v>49</v>
      </c>
      <c r="G324" s="130" t="s">
        <v>644</v>
      </c>
      <c r="H324" s="131">
        <v>1</v>
      </c>
      <c r="I324" s="134"/>
      <c r="J324" s="134">
        <v>1</v>
      </c>
      <c r="K324" s="134"/>
      <c r="L324" s="163" t="s">
        <v>1020</v>
      </c>
      <c r="M324" s="135"/>
      <c r="N324" s="135"/>
      <c r="O324" s="136"/>
    </row>
    <row r="325" spans="1:15" s="108" customFormat="1" ht="108" hidden="1" x14ac:dyDescent="0.25">
      <c r="A325" s="126">
        <v>323</v>
      </c>
      <c r="B325" s="127" t="s">
        <v>370</v>
      </c>
      <c r="C325" s="128" t="s">
        <v>645</v>
      </c>
      <c r="D325" s="129" t="s">
        <v>218</v>
      </c>
      <c r="E325" s="127" t="s">
        <v>86</v>
      </c>
      <c r="F325" s="127" t="s">
        <v>49</v>
      </c>
      <c r="G325" s="130" t="s">
        <v>646</v>
      </c>
      <c r="H325" s="131">
        <v>1</v>
      </c>
      <c r="I325" s="134"/>
      <c r="J325" s="134">
        <v>1</v>
      </c>
      <c r="K325" s="134"/>
      <c r="L325" s="163" t="s">
        <v>1020</v>
      </c>
      <c r="M325" s="135"/>
      <c r="N325" s="135"/>
      <c r="O325" s="136"/>
    </row>
    <row r="326" spans="1:15" s="108" customFormat="1" ht="108" hidden="1" x14ac:dyDescent="0.25">
      <c r="A326" s="126">
        <v>324</v>
      </c>
      <c r="B326" s="127" t="s">
        <v>370</v>
      </c>
      <c r="C326" s="128" t="s">
        <v>982</v>
      </c>
      <c r="D326" s="129" t="s">
        <v>218</v>
      </c>
      <c r="E326" s="127" t="s">
        <v>86</v>
      </c>
      <c r="F326" s="127" t="s">
        <v>49</v>
      </c>
      <c r="G326" s="130" t="s">
        <v>647</v>
      </c>
      <c r="H326" s="131">
        <v>1</v>
      </c>
      <c r="I326" s="134"/>
      <c r="J326" s="134">
        <v>1</v>
      </c>
      <c r="K326" s="134"/>
      <c r="L326" s="163" t="s">
        <v>1020</v>
      </c>
      <c r="M326" s="135"/>
      <c r="N326" s="135"/>
      <c r="O326" s="136"/>
    </row>
    <row r="327" spans="1:15" s="108" customFormat="1" ht="126" hidden="1" x14ac:dyDescent="0.25">
      <c r="A327" s="126">
        <v>325</v>
      </c>
      <c r="B327" s="159" t="s">
        <v>1006</v>
      </c>
      <c r="C327" s="160" t="s">
        <v>1009</v>
      </c>
      <c r="D327" s="161" t="s">
        <v>218</v>
      </c>
      <c r="E327" s="159" t="s">
        <v>79</v>
      </c>
      <c r="F327" s="159" t="s">
        <v>57</v>
      </c>
      <c r="G327" s="130" t="s">
        <v>1010</v>
      </c>
      <c r="H327" s="131">
        <v>1</v>
      </c>
      <c r="I327" s="134"/>
      <c r="J327" s="134"/>
      <c r="K327" s="134">
        <v>1</v>
      </c>
      <c r="L327" s="134"/>
      <c r="M327" s="135"/>
      <c r="N327" s="135"/>
      <c r="O327" s="136"/>
    </row>
    <row r="328" spans="1:15" s="108" customFormat="1" ht="126" hidden="1" x14ac:dyDescent="0.25">
      <c r="A328" s="126">
        <v>326</v>
      </c>
      <c r="B328" s="159" t="s">
        <v>1006</v>
      </c>
      <c r="C328" s="160" t="s">
        <v>1011</v>
      </c>
      <c r="D328" s="161" t="s">
        <v>218</v>
      </c>
      <c r="E328" s="159" t="s">
        <v>85</v>
      </c>
      <c r="F328" s="159" t="s">
        <v>34</v>
      </c>
      <c r="G328" s="130" t="s">
        <v>1012</v>
      </c>
      <c r="H328" s="131">
        <v>1</v>
      </c>
      <c r="I328" s="134"/>
      <c r="J328" s="134"/>
      <c r="K328" s="134">
        <v>1</v>
      </c>
      <c r="L328" s="134"/>
      <c r="M328" s="135"/>
      <c r="N328" s="135"/>
      <c r="O328" s="136"/>
    </row>
    <row r="329" spans="1:15" s="108" customFormat="1" ht="180" hidden="1" x14ac:dyDescent="0.25">
      <c r="A329" s="126">
        <v>327</v>
      </c>
      <c r="B329" s="159" t="s">
        <v>1006</v>
      </c>
      <c r="C329" s="160" t="s">
        <v>1013</v>
      </c>
      <c r="D329" s="161" t="s">
        <v>218</v>
      </c>
      <c r="E329" s="159" t="s">
        <v>85</v>
      </c>
      <c r="F329" s="159" t="s">
        <v>34</v>
      </c>
      <c r="G329" s="130" t="s">
        <v>1014</v>
      </c>
      <c r="H329" s="131">
        <v>1</v>
      </c>
      <c r="I329" s="134"/>
      <c r="J329" s="134"/>
      <c r="K329" s="134">
        <v>1</v>
      </c>
      <c r="L329" s="134"/>
      <c r="M329" s="135"/>
      <c r="N329" s="135"/>
      <c r="O329" s="136"/>
    </row>
    <row r="330" spans="1:15" s="108" customFormat="1" ht="162" hidden="1" x14ac:dyDescent="0.25">
      <c r="A330" s="126">
        <v>328</v>
      </c>
      <c r="B330" s="159" t="s">
        <v>1006</v>
      </c>
      <c r="C330" s="160" t="s">
        <v>1015</v>
      </c>
      <c r="D330" s="161" t="s">
        <v>218</v>
      </c>
      <c r="E330" s="159" t="s">
        <v>86</v>
      </c>
      <c r="F330" s="159" t="s">
        <v>49</v>
      </c>
      <c r="G330" s="130" t="s">
        <v>1016</v>
      </c>
      <c r="H330" s="131">
        <v>1</v>
      </c>
      <c r="I330" s="134"/>
      <c r="J330" s="134"/>
      <c r="K330" s="134">
        <v>1</v>
      </c>
      <c r="L330" s="134"/>
      <c r="M330" s="135"/>
      <c r="N330" s="135"/>
      <c r="O330" s="136"/>
    </row>
    <row r="331" spans="1:15" s="108" customFormat="1" ht="108" hidden="1" x14ac:dyDescent="0.25">
      <c r="A331" s="126">
        <v>329</v>
      </c>
      <c r="B331" s="159" t="s">
        <v>1044</v>
      </c>
      <c r="C331" s="160" t="s">
        <v>1053</v>
      </c>
      <c r="D331" s="161" t="s">
        <v>218</v>
      </c>
      <c r="E331" s="159" t="s">
        <v>85</v>
      </c>
      <c r="F331" s="159" t="s">
        <v>34</v>
      </c>
      <c r="G331" s="130" t="s">
        <v>1054</v>
      </c>
      <c r="H331" s="131">
        <v>1</v>
      </c>
      <c r="I331" s="134"/>
      <c r="J331" s="134"/>
      <c r="K331" s="134">
        <v>1</v>
      </c>
      <c r="L331" s="134"/>
      <c r="M331" s="135"/>
      <c r="N331" s="135"/>
      <c r="O331" s="136"/>
    </row>
    <row r="332" spans="1:15" s="108" customFormat="1" ht="108" hidden="1" x14ac:dyDescent="0.25">
      <c r="A332" s="126">
        <v>330</v>
      </c>
      <c r="B332" s="159" t="s">
        <v>1044</v>
      </c>
      <c r="C332" s="160" t="s">
        <v>1056</v>
      </c>
      <c r="D332" s="161" t="s">
        <v>218</v>
      </c>
      <c r="E332" s="159" t="s">
        <v>18</v>
      </c>
      <c r="F332" s="159" t="s">
        <v>46</v>
      </c>
      <c r="G332" s="130" t="s">
        <v>1057</v>
      </c>
      <c r="H332" s="131">
        <v>1</v>
      </c>
      <c r="I332" s="134"/>
      <c r="J332" s="134"/>
      <c r="K332" s="134">
        <v>1</v>
      </c>
      <c r="L332" s="134"/>
      <c r="M332" s="135"/>
      <c r="N332" s="135"/>
      <c r="O332" s="136"/>
    </row>
    <row r="333" spans="1:15" s="108" customFormat="1" ht="90" hidden="1" x14ac:dyDescent="0.25">
      <c r="A333" s="126">
        <v>331</v>
      </c>
      <c r="B333" s="159" t="s">
        <v>1044</v>
      </c>
      <c r="C333" s="160" t="s">
        <v>1059</v>
      </c>
      <c r="D333" s="161" t="s">
        <v>218</v>
      </c>
      <c r="E333" s="159" t="s">
        <v>18</v>
      </c>
      <c r="F333" s="159" t="s">
        <v>985</v>
      </c>
      <c r="G333" s="130" t="s">
        <v>1058</v>
      </c>
      <c r="H333" s="131">
        <v>1</v>
      </c>
      <c r="I333" s="134"/>
      <c r="J333" s="134"/>
      <c r="K333" s="134">
        <v>1</v>
      </c>
      <c r="L333" s="134"/>
      <c r="M333" s="135"/>
      <c r="N333" s="135"/>
      <c r="O333" s="136"/>
    </row>
    <row r="334" spans="1:15" s="108" customFormat="1" ht="72" hidden="1" x14ac:dyDescent="0.25">
      <c r="A334" s="126">
        <v>332</v>
      </c>
      <c r="B334" s="159" t="s">
        <v>1032</v>
      </c>
      <c r="C334" s="160" t="s">
        <v>1033</v>
      </c>
      <c r="D334" s="161" t="s">
        <v>218</v>
      </c>
      <c r="E334" s="159" t="s">
        <v>82</v>
      </c>
      <c r="F334" s="159" t="s">
        <v>25</v>
      </c>
      <c r="G334" s="130" t="s">
        <v>1034</v>
      </c>
      <c r="H334" s="131">
        <v>1</v>
      </c>
      <c r="I334" s="134"/>
      <c r="J334" s="134"/>
      <c r="K334" s="134">
        <v>1</v>
      </c>
      <c r="L334" s="134"/>
      <c r="M334" s="135"/>
      <c r="N334" s="135"/>
      <c r="O334" s="136"/>
    </row>
    <row r="335" spans="1:15" s="108" customFormat="1" ht="126" hidden="1" x14ac:dyDescent="0.25">
      <c r="A335" s="126">
        <v>333</v>
      </c>
      <c r="B335" s="159" t="s">
        <v>1069</v>
      </c>
      <c r="C335" s="160" t="s">
        <v>1070</v>
      </c>
      <c r="D335" s="161" t="s">
        <v>218</v>
      </c>
      <c r="E335" s="159" t="s">
        <v>18</v>
      </c>
      <c r="F335" s="159" t="s">
        <v>21</v>
      </c>
      <c r="G335" s="130" t="s">
        <v>1071</v>
      </c>
      <c r="H335" s="131">
        <v>1</v>
      </c>
      <c r="I335" s="134"/>
      <c r="J335" s="134"/>
      <c r="K335" s="134">
        <v>1</v>
      </c>
      <c r="L335" s="134"/>
      <c r="M335" s="135"/>
      <c r="N335" s="135"/>
      <c r="O335" s="136"/>
    </row>
    <row r="336" spans="1:15" s="108" customFormat="1" ht="108" hidden="1" x14ac:dyDescent="0.25">
      <c r="A336" s="126">
        <v>334</v>
      </c>
      <c r="B336" s="159" t="s">
        <v>295</v>
      </c>
      <c r="C336" s="160" t="s">
        <v>991</v>
      </c>
      <c r="D336" s="161" t="s">
        <v>296</v>
      </c>
      <c r="E336" s="159" t="s">
        <v>79</v>
      </c>
      <c r="F336" s="159" t="s">
        <v>60</v>
      </c>
      <c r="G336" s="130" t="s">
        <v>297</v>
      </c>
      <c r="H336" s="131">
        <v>1</v>
      </c>
      <c r="I336" s="134"/>
      <c r="J336" s="134"/>
      <c r="K336" s="134">
        <v>1</v>
      </c>
      <c r="L336" s="134"/>
      <c r="M336" s="135"/>
      <c r="N336" s="135"/>
      <c r="O336" s="136"/>
    </row>
    <row r="337" spans="1:15" s="108" customFormat="1" ht="126" hidden="1" x14ac:dyDescent="0.25">
      <c r="A337" s="126">
        <v>335</v>
      </c>
      <c r="B337" s="159" t="s">
        <v>295</v>
      </c>
      <c r="C337" s="160" t="s">
        <v>757</v>
      </c>
      <c r="D337" s="161" t="s">
        <v>296</v>
      </c>
      <c r="E337" s="159" t="s">
        <v>79</v>
      </c>
      <c r="F337" s="159" t="s">
        <v>60</v>
      </c>
      <c r="G337" s="130" t="s">
        <v>362</v>
      </c>
      <c r="H337" s="131">
        <v>1</v>
      </c>
      <c r="I337" s="134"/>
      <c r="J337" s="134"/>
      <c r="K337" s="134">
        <v>1</v>
      </c>
      <c r="L337" s="134"/>
      <c r="M337" s="135"/>
      <c r="N337" s="135"/>
      <c r="O337" s="136"/>
    </row>
    <row r="338" spans="1:15" s="108" customFormat="1" ht="144" hidden="1" x14ac:dyDescent="0.25">
      <c r="A338" s="126">
        <v>336</v>
      </c>
      <c r="B338" s="159" t="s">
        <v>430</v>
      </c>
      <c r="C338" s="160" t="s">
        <v>809</v>
      </c>
      <c r="D338" s="161" t="s">
        <v>296</v>
      </c>
      <c r="E338" s="159" t="s">
        <v>18</v>
      </c>
      <c r="F338" s="159" t="s">
        <v>17</v>
      </c>
      <c r="G338" s="130" t="s">
        <v>431</v>
      </c>
      <c r="H338" s="131">
        <v>1</v>
      </c>
      <c r="I338" s="134"/>
      <c r="J338" s="134"/>
      <c r="K338" s="134">
        <v>1</v>
      </c>
      <c r="L338" s="134"/>
      <c r="M338" s="135"/>
      <c r="N338" s="135"/>
      <c r="O338" s="136"/>
    </row>
    <row r="339" spans="1:15" s="108" customFormat="1" ht="108" hidden="1" x14ac:dyDescent="0.25">
      <c r="A339" s="126">
        <v>337</v>
      </c>
      <c r="B339" s="159" t="s">
        <v>252</v>
      </c>
      <c r="C339" s="160" t="s">
        <v>677</v>
      </c>
      <c r="D339" s="161" t="s">
        <v>253</v>
      </c>
      <c r="E339" s="159" t="s">
        <v>84</v>
      </c>
      <c r="F339" s="159" t="s">
        <v>44</v>
      </c>
      <c r="G339" s="130" t="s">
        <v>254</v>
      </c>
      <c r="H339" s="131">
        <v>1</v>
      </c>
      <c r="I339" s="134"/>
      <c r="J339" s="134"/>
      <c r="K339" s="134">
        <v>1</v>
      </c>
      <c r="L339" s="134"/>
      <c r="M339" s="135"/>
      <c r="N339" s="135"/>
      <c r="O339" s="136"/>
    </row>
    <row r="340" spans="1:15" s="108" customFormat="1" ht="108" hidden="1" x14ac:dyDescent="0.25">
      <c r="A340" s="126">
        <v>338</v>
      </c>
      <c r="B340" s="159" t="s">
        <v>259</v>
      </c>
      <c r="C340" s="160" t="s">
        <v>681</v>
      </c>
      <c r="D340" s="161" t="s">
        <v>253</v>
      </c>
      <c r="E340" s="159" t="s">
        <v>84</v>
      </c>
      <c r="F340" s="159" t="s">
        <v>42</v>
      </c>
      <c r="G340" s="130" t="s">
        <v>260</v>
      </c>
      <c r="H340" s="131">
        <v>1</v>
      </c>
      <c r="I340" s="134"/>
      <c r="J340" s="134"/>
      <c r="K340" s="134">
        <v>1</v>
      </c>
      <c r="L340" s="134"/>
      <c r="M340" s="135"/>
      <c r="N340" s="135"/>
      <c r="O340" s="136"/>
    </row>
    <row r="341" spans="1:15" s="108" customFormat="1" ht="90" hidden="1" x14ac:dyDescent="0.25">
      <c r="A341" s="126">
        <v>339</v>
      </c>
      <c r="B341" s="159" t="s">
        <v>259</v>
      </c>
      <c r="C341" s="160" t="s">
        <v>687</v>
      </c>
      <c r="D341" s="161" t="s">
        <v>253</v>
      </c>
      <c r="E341" s="159" t="s">
        <v>84</v>
      </c>
      <c r="F341" s="159" t="s">
        <v>42</v>
      </c>
      <c r="G341" s="130" t="s">
        <v>268</v>
      </c>
      <c r="H341" s="131">
        <v>1</v>
      </c>
      <c r="I341" s="134"/>
      <c r="J341" s="134"/>
      <c r="K341" s="134">
        <v>1</v>
      </c>
      <c r="L341" s="134"/>
      <c r="M341" s="135"/>
      <c r="N341" s="135"/>
      <c r="O341" s="136"/>
    </row>
    <row r="342" spans="1:15" s="108" customFormat="1" ht="90" hidden="1" x14ac:dyDescent="0.25">
      <c r="A342" s="126">
        <v>340</v>
      </c>
      <c r="B342" s="127" t="s">
        <v>270</v>
      </c>
      <c r="C342" s="128" t="s">
        <v>688</v>
      </c>
      <c r="D342" s="129" t="s">
        <v>253</v>
      </c>
      <c r="E342" s="127" t="s">
        <v>84</v>
      </c>
      <c r="F342" s="127" t="s">
        <v>46</v>
      </c>
      <c r="G342" s="130" t="s">
        <v>271</v>
      </c>
      <c r="H342" s="131">
        <v>1</v>
      </c>
      <c r="I342" s="134"/>
      <c r="J342" s="134">
        <v>1</v>
      </c>
      <c r="K342" s="134"/>
      <c r="L342" s="134" t="s">
        <v>80</v>
      </c>
      <c r="M342" s="135"/>
      <c r="N342" s="135"/>
      <c r="O342" s="136"/>
    </row>
    <row r="343" spans="1:15" s="108" customFormat="1" ht="126" hidden="1" x14ac:dyDescent="0.25">
      <c r="A343" s="126">
        <v>341</v>
      </c>
      <c r="B343" s="159" t="s">
        <v>83</v>
      </c>
      <c r="C343" s="160" t="s">
        <v>692</v>
      </c>
      <c r="D343" s="161" t="s">
        <v>253</v>
      </c>
      <c r="E343" s="159" t="s">
        <v>18</v>
      </c>
      <c r="F343" s="159" t="s">
        <v>17</v>
      </c>
      <c r="G343" s="130" t="s">
        <v>278</v>
      </c>
      <c r="H343" s="131">
        <v>1</v>
      </c>
      <c r="I343" s="134"/>
      <c r="J343" s="134"/>
      <c r="K343" s="134">
        <v>1</v>
      </c>
      <c r="L343" s="134"/>
      <c r="M343" s="135"/>
      <c r="N343" s="135"/>
      <c r="O343" s="136"/>
    </row>
    <row r="344" spans="1:15" s="108" customFormat="1" ht="72" hidden="1" x14ac:dyDescent="0.25">
      <c r="A344" s="126">
        <v>342</v>
      </c>
      <c r="B344" s="159" t="s">
        <v>127</v>
      </c>
      <c r="C344" s="160" t="s">
        <v>699</v>
      </c>
      <c r="D344" s="161" t="s">
        <v>253</v>
      </c>
      <c r="E344" s="159" t="s">
        <v>86</v>
      </c>
      <c r="F344" s="159" t="s">
        <v>49</v>
      </c>
      <c r="G344" s="130" t="s">
        <v>287</v>
      </c>
      <c r="H344" s="131">
        <v>1</v>
      </c>
      <c r="I344" s="134"/>
      <c r="J344" s="134"/>
      <c r="K344" s="134">
        <v>1</v>
      </c>
      <c r="L344" s="134"/>
      <c r="M344" s="135"/>
      <c r="N344" s="135"/>
      <c r="O344" s="136"/>
    </row>
    <row r="345" spans="1:15" s="108" customFormat="1" ht="108" hidden="1" x14ac:dyDescent="0.25">
      <c r="A345" s="126">
        <v>343</v>
      </c>
      <c r="B345" s="159" t="s">
        <v>99</v>
      </c>
      <c r="C345" s="160" t="s">
        <v>713</v>
      </c>
      <c r="D345" s="161" t="s">
        <v>253</v>
      </c>
      <c r="E345" s="159" t="s">
        <v>86</v>
      </c>
      <c r="F345" s="159" t="s">
        <v>48</v>
      </c>
      <c r="G345" s="130" t="s">
        <v>309</v>
      </c>
      <c r="H345" s="131">
        <v>1</v>
      </c>
      <c r="I345" s="134"/>
      <c r="J345" s="134"/>
      <c r="K345" s="134">
        <v>1</v>
      </c>
      <c r="L345" s="134"/>
      <c r="M345" s="135"/>
      <c r="N345" s="135"/>
      <c r="O345" s="136"/>
    </row>
    <row r="346" spans="1:15" s="108" customFormat="1" ht="90" hidden="1" x14ac:dyDescent="0.25">
      <c r="A346" s="126">
        <v>344</v>
      </c>
      <c r="B346" s="164" t="s">
        <v>348</v>
      </c>
      <c r="C346" s="165" t="s">
        <v>747</v>
      </c>
      <c r="D346" s="166" t="s">
        <v>253</v>
      </c>
      <c r="E346" s="164" t="s">
        <v>84</v>
      </c>
      <c r="F346" s="164" t="s">
        <v>42</v>
      </c>
      <c r="G346" s="130" t="s">
        <v>349</v>
      </c>
      <c r="H346" s="131">
        <v>1</v>
      </c>
      <c r="I346" s="134"/>
      <c r="J346" s="134"/>
      <c r="K346" s="134"/>
      <c r="L346" s="134">
        <v>1</v>
      </c>
      <c r="M346" s="135"/>
      <c r="N346" s="135"/>
      <c r="O346" s="136"/>
    </row>
    <row r="347" spans="1:15" s="108" customFormat="1" ht="90" hidden="1" x14ac:dyDescent="0.25">
      <c r="A347" s="126">
        <v>345</v>
      </c>
      <c r="B347" s="159" t="s">
        <v>399</v>
      </c>
      <c r="C347" s="160" t="s">
        <v>787</v>
      </c>
      <c r="D347" s="161" t="s">
        <v>253</v>
      </c>
      <c r="E347" s="159" t="s">
        <v>79</v>
      </c>
      <c r="F347" s="159" t="s">
        <v>58</v>
      </c>
      <c r="G347" s="130" t="s">
        <v>400</v>
      </c>
      <c r="H347" s="131">
        <v>1</v>
      </c>
      <c r="I347" s="134"/>
      <c r="J347" s="134"/>
      <c r="K347" s="134">
        <v>1</v>
      </c>
      <c r="L347" s="134"/>
      <c r="M347" s="135"/>
      <c r="N347" s="135"/>
      <c r="O347" s="136"/>
    </row>
    <row r="348" spans="1:15" s="108" customFormat="1" ht="252" hidden="1" x14ac:dyDescent="0.25">
      <c r="A348" s="126">
        <v>346</v>
      </c>
      <c r="B348" s="159" t="s">
        <v>407</v>
      </c>
      <c r="C348" s="160" t="s">
        <v>791</v>
      </c>
      <c r="D348" s="161" t="s">
        <v>253</v>
      </c>
      <c r="E348" s="159" t="s">
        <v>82</v>
      </c>
      <c r="F348" s="159" t="s">
        <v>25</v>
      </c>
      <c r="G348" s="130" t="s">
        <v>408</v>
      </c>
      <c r="H348" s="131">
        <v>1</v>
      </c>
      <c r="I348" s="134"/>
      <c r="J348" s="134"/>
      <c r="K348" s="134">
        <v>1</v>
      </c>
      <c r="L348" s="134"/>
      <c r="M348" s="135"/>
      <c r="N348" s="135"/>
      <c r="O348" s="136"/>
    </row>
    <row r="349" spans="1:15" s="108" customFormat="1" ht="180" hidden="1" x14ac:dyDescent="0.25">
      <c r="A349" s="126">
        <v>347</v>
      </c>
      <c r="B349" s="159" t="s">
        <v>133</v>
      </c>
      <c r="C349" s="160" t="s">
        <v>796</v>
      </c>
      <c r="D349" s="161" t="s">
        <v>253</v>
      </c>
      <c r="E349" s="159" t="s">
        <v>86</v>
      </c>
      <c r="F349" s="159" t="s">
        <v>49</v>
      </c>
      <c r="G349" s="130" t="s">
        <v>412</v>
      </c>
      <c r="H349" s="131">
        <v>1</v>
      </c>
      <c r="I349" s="134"/>
      <c r="J349" s="134"/>
      <c r="K349" s="134">
        <v>1</v>
      </c>
      <c r="L349" s="134"/>
      <c r="M349" s="135"/>
      <c r="N349" s="135"/>
      <c r="O349" s="136"/>
    </row>
    <row r="350" spans="1:15" s="108" customFormat="1" ht="180" hidden="1" x14ac:dyDescent="0.25">
      <c r="A350" s="126">
        <v>348</v>
      </c>
      <c r="B350" s="159" t="s">
        <v>133</v>
      </c>
      <c r="C350" s="160" t="s">
        <v>801</v>
      </c>
      <c r="D350" s="161" t="s">
        <v>253</v>
      </c>
      <c r="E350" s="159" t="s">
        <v>84</v>
      </c>
      <c r="F350" s="159" t="s">
        <v>43</v>
      </c>
      <c r="G350" s="130" t="s">
        <v>417</v>
      </c>
      <c r="H350" s="131">
        <v>1</v>
      </c>
      <c r="I350" s="134"/>
      <c r="J350" s="134"/>
      <c r="K350" s="134">
        <v>1</v>
      </c>
      <c r="L350" s="134"/>
      <c r="M350" s="135" t="s">
        <v>994</v>
      </c>
      <c r="N350" s="135"/>
      <c r="O350" s="136"/>
    </row>
    <row r="351" spans="1:15" s="108" customFormat="1" ht="72" hidden="1" x14ac:dyDescent="0.25">
      <c r="A351" s="126">
        <v>349</v>
      </c>
      <c r="B351" s="159" t="s">
        <v>452</v>
      </c>
      <c r="C351" s="160" t="s">
        <v>819</v>
      </c>
      <c r="D351" s="161" t="s">
        <v>253</v>
      </c>
      <c r="E351" s="159" t="s">
        <v>84</v>
      </c>
      <c r="F351" s="159" t="s">
        <v>42</v>
      </c>
      <c r="G351" s="130" t="s">
        <v>453</v>
      </c>
      <c r="H351" s="131">
        <v>1</v>
      </c>
      <c r="I351" s="134"/>
      <c r="J351" s="134"/>
      <c r="K351" s="134">
        <v>1</v>
      </c>
      <c r="L351" s="134"/>
      <c r="M351" s="135"/>
      <c r="N351" s="135"/>
      <c r="O351" s="136"/>
    </row>
    <row r="352" spans="1:15" s="108" customFormat="1" ht="90" hidden="1" x14ac:dyDescent="0.25">
      <c r="A352" s="126">
        <v>350</v>
      </c>
      <c r="B352" s="127" t="s">
        <v>226</v>
      </c>
      <c r="C352" s="128" t="s">
        <v>826</v>
      </c>
      <c r="D352" s="129" t="s">
        <v>253</v>
      </c>
      <c r="E352" s="127" t="s">
        <v>86</v>
      </c>
      <c r="F352" s="127" t="s">
        <v>172</v>
      </c>
      <c r="G352" s="130" t="s">
        <v>463</v>
      </c>
      <c r="H352" s="131">
        <v>1</v>
      </c>
      <c r="I352" s="134"/>
      <c r="J352" s="134">
        <v>1</v>
      </c>
      <c r="K352" s="134"/>
      <c r="L352" s="134" t="s">
        <v>1020</v>
      </c>
      <c r="M352" s="135"/>
      <c r="N352" s="135"/>
      <c r="O352" s="136"/>
    </row>
    <row r="353" spans="1:15" s="108" customFormat="1" ht="108" hidden="1" x14ac:dyDescent="0.25">
      <c r="A353" s="126">
        <v>351</v>
      </c>
      <c r="B353" s="159" t="s">
        <v>104</v>
      </c>
      <c r="C353" s="160" t="s">
        <v>838</v>
      </c>
      <c r="D353" s="161" t="s">
        <v>253</v>
      </c>
      <c r="E353" s="159" t="s">
        <v>85</v>
      </c>
      <c r="F353" s="159" t="s">
        <v>33</v>
      </c>
      <c r="G353" s="130" t="s">
        <v>476</v>
      </c>
      <c r="H353" s="131">
        <v>1</v>
      </c>
      <c r="I353" s="134"/>
      <c r="J353" s="134"/>
      <c r="K353" s="134">
        <v>1</v>
      </c>
      <c r="L353" s="134"/>
      <c r="M353" s="135"/>
      <c r="N353" s="135"/>
      <c r="O353" s="136"/>
    </row>
    <row r="354" spans="1:15" s="108" customFormat="1" ht="108" hidden="1" x14ac:dyDescent="0.25">
      <c r="A354" s="126">
        <v>352</v>
      </c>
      <c r="B354" s="127" t="s">
        <v>104</v>
      </c>
      <c r="C354" s="128" t="s">
        <v>839</v>
      </c>
      <c r="D354" s="129" t="s">
        <v>253</v>
      </c>
      <c r="E354" s="127" t="s">
        <v>85</v>
      </c>
      <c r="F354" s="127" t="s">
        <v>32</v>
      </c>
      <c r="G354" s="130" t="s">
        <v>477</v>
      </c>
      <c r="H354" s="131">
        <v>1</v>
      </c>
      <c r="I354" s="134"/>
      <c r="J354" s="134">
        <v>1</v>
      </c>
      <c r="K354" s="134"/>
      <c r="L354" s="134" t="s">
        <v>1020</v>
      </c>
      <c r="M354" s="135"/>
      <c r="N354" s="135"/>
      <c r="O354" s="136"/>
    </row>
    <row r="355" spans="1:15" s="108" customFormat="1" ht="126" hidden="1" x14ac:dyDescent="0.25">
      <c r="A355" s="126">
        <v>353</v>
      </c>
      <c r="B355" s="159" t="s">
        <v>130</v>
      </c>
      <c r="C355" s="160" t="s">
        <v>840</v>
      </c>
      <c r="D355" s="161" t="s">
        <v>253</v>
      </c>
      <c r="E355" s="159" t="s">
        <v>79</v>
      </c>
      <c r="F355" s="159" t="s">
        <v>61</v>
      </c>
      <c r="G355" s="130" t="s">
        <v>478</v>
      </c>
      <c r="H355" s="131">
        <v>1</v>
      </c>
      <c r="I355" s="134"/>
      <c r="J355" s="134"/>
      <c r="K355" s="134">
        <v>1</v>
      </c>
      <c r="L355" s="134"/>
      <c r="M355" s="135"/>
      <c r="N355" s="135"/>
      <c r="O355" s="136"/>
    </row>
    <row r="356" spans="1:15" s="108" customFormat="1" ht="126" hidden="1" x14ac:dyDescent="0.25">
      <c r="A356" s="126">
        <v>354</v>
      </c>
      <c r="B356" s="159" t="s">
        <v>130</v>
      </c>
      <c r="C356" s="160" t="s">
        <v>841</v>
      </c>
      <c r="D356" s="161" t="s">
        <v>253</v>
      </c>
      <c r="E356" s="159" t="s">
        <v>82</v>
      </c>
      <c r="F356" s="159" t="s">
        <v>986</v>
      </c>
      <c r="G356" s="130" t="s">
        <v>479</v>
      </c>
      <c r="H356" s="131">
        <v>1</v>
      </c>
      <c r="I356" s="134"/>
      <c r="J356" s="134"/>
      <c r="K356" s="134">
        <v>1</v>
      </c>
      <c r="L356" s="134"/>
      <c r="M356" s="135"/>
      <c r="N356" s="135"/>
      <c r="O356" s="136"/>
    </row>
    <row r="357" spans="1:15" s="108" customFormat="1" ht="90" hidden="1" x14ac:dyDescent="0.25">
      <c r="A357" s="126">
        <v>355</v>
      </c>
      <c r="B357" s="159" t="s">
        <v>130</v>
      </c>
      <c r="C357" s="160" t="s">
        <v>842</v>
      </c>
      <c r="D357" s="161" t="s">
        <v>253</v>
      </c>
      <c r="E357" s="159" t="s">
        <v>84</v>
      </c>
      <c r="F357" s="159" t="s">
        <v>44</v>
      </c>
      <c r="G357" s="130" t="s">
        <v>480</v>
      </c>
      <c r="H357" s="131">
        <v>1</v>
      </c>
      <c r="I357" s="134"/>
      <c r="J357" s="134"/>
      <c r="K357" s="134">
        <v>1</v>
      </c>
      <c r="L357" s="134"/>
      <c r="M357" s="135"/>
      <c r="N357" s="135"/>
      <c r="O357" s="136"/>
    </row>
    <row r="358" spans="1:15" s="108" customFormat="1" ht="108" hidden="1" x14ac:dyDescent="0.25">
      <c r="A358" s="126">
        <v>356</v>
      </c>
      <c r="B358" s="159" t="s">
        <v>130</v>
      </c>
      <c r="C358" s="160" t="s">
        <v>843</v>
      </c>
      <c r="D358" s="161" t="s">
        <v>253</v>
      </c>
      <c r="E358" s="159" t="s">
        <v>18</v>
      </c>
      <c r="F358" s="159" t="s">
        <v>16</v>
      </c>
      <c r="G358" s="130" t="s">
        <v>481</v>
      </c>
      <c r="H358" s="131">
        <v>1</v>
      </c>
      <c r="I358" s="134"/>
      <c r="J358" s="134"/>
      <c r="K358" s="134">
        <v>1</v>
      </c>
      <c r="L358" s="134"/>
      <c r="M358" s="135"/>
      <c r="N358" s="135"/>
      <c r="O358" s="136"/>
    </row>
    <row r="359" spans="1:15" s="108" customFormat="1" ht="108" hidden="1" x14ac:dyDescent="0.25">
      <c r="A359" s="126">
        <v>357</v>
      </c>
      <c r="B359" s="159" t="s">
        <v>130</v>
      </c>
      <c r="C359" s="160" t="s">
        <v>844</v>
      </c>
      <c r="D359" s="161" t="s">
        <v>253</v>
      </c>
      <c r="E359" s="159" t="s">
        <v>18</v>
      </c>
      <c r="F359" s="159" t="s">
        <v>985</v>
      </c>
      <c r="G359" s="130" t="s">
        <v>482</v>
      </c>
      <c r="H359" s="131">
        <v>1</v>
      </c>
      <c r="I359" s="134"/>
      <c r="J359" s="134"/>
      <c r="K359" s="134">
        <v>1</v>
      </c>
      <c r="L359" s="134"/>
      <c r="M359" s="135"/>
      <c r="N359" s="135"/>
      <c r="O359" s="136"/>
    </row>
    <row r="360" spans="1:15" s="108" customFormat="1" ht="90" hidden="1" x14ac:dyDescent="0.25">
      <c r="A360" s="126">
        <v>358</v>
      </c>
      <c r="B360" s="159" t="s">
        <v>130</v>
      </c>
      <c r="C360" s="160" t="s">
        <v>845</v>
      </c>
      <c r="D360" s="161" t="s">
        <v>253</v>
      </c>
      <c r="E360" s="159" t="s">
        <v>18</v>
      </c>
      <c r="F360" s="159" t="s">
        <v>17</v>
      </c>
      <c r="G360" s="130" t="s">
        <v>483</v>
      </c>
      <c r="H360" s="131">
        <v>1</v>
      </c>
      <c r="I360" s="134"/>
      <c r="J360" s="134"/>
      <c r="K360" s="134">
        <v>1</v>
      </c>
      <c r="L360" s="134"/>
      <c r="M360" s="135"/>
      <c r="N360" s="135"/>
      <c r="O360" s="136"/>
    </row>
    <row r="361" spans="1:15" s="108" customFormat="1" ht="126" hidden="1" x14ac:dyDescent="0.25">
      <c r="A361" s="126">
        <v>359</v>
      </c>
      <c r="B361" s="159" t="s">
        <v>130</v>
      </c>
      <c r="C361" s="160" t="s">
        <v>846</v>
      </c>
      <c r="D361" s="161" t="s">
        <v>253</v>
      </c>
      <c r="E361" s="159" t="s">
        <v>85</v>
      </c>
      <c r="F361" s="159" t="s">
        <v>34</v>
      </c>
      <c r="G361" s="130" t="s">
        <v>484</v>
      </c>
      <c r="H361" s="131">
        <v>1</v>
      </c>
      <c r="I361" s="134"/>
      <c r="J361" s="134"/>
      <c r="K361" s="134">
        <v>1</v>
      </c>
      <c r="L361" s="134"/>
      <c r="M361" s="135"/>
      <c r="N361" s="135"/>
      <c r="O361" s="136"/>
    </row>
    <row r="362" spans="1:15" s="108" customFormat="1" ht="108" hidden="1" x14ac:dyDescent="0.25">
      <c r="A362" s="126">
        <v>360</v>
      </c>
      <c r="B362" s="159" t="s">
        <v>130</v>
      </c>
      <c r="C362" s="160" t="s">
        <v>847</v>
      </c>
      <c r="D362" s="161" t="s">
        <v>253</v>
      </c>
      <c r="E362" s="159" t="s">
        <v>18</v>
      </c>
      <c r="F362" s="159" t="s">
        <v>21</v>
      </c>
      <c r="G362" s="130" t="s">
        <v>485</v>
      </c>
      <c r="H362" s="131">
        <v>1</v>
      </c>
      <c r="I362" s="134"/>
      <c r="J362" s="134"/>
      <c r="K362" s="134">
        <v>1</v>
      </c>
      <c r="L362" s="134"/>
      <c r="M362" s="135"/>
      <c r="N362" s="135"/>
      <c r="O362" s="136"/>
    </row>
    <row r="363" spans="1:15" s="108" customFormat="1" ht="108" hidden="1" x14ac:dyDescent="0.25">
      <c r="A363" s="126">
        <v>361</v>
      </c>
      <c r="B363" s="127" t="s">
        <v>130</v>
      </c>
      <c r="C363" s="128" t="s">
        <v>848</v>
      </c>
      <c r="D363" s="129" t="s">
        <v>253</v>
      </c>
      <c r="E363" s="127" t="s">
        <v>84</v>
      </c>
      <c r="F363" s="127" t="s">
        <v>41</v>
      </c>
      <c r="G363" s="130" t="s">
        <v>486</v>
      </c>
      <c r="H363" s="131">
        <v>1</v>
      </c>
      <c r="I363" s="134"/>
      <c r="J363" s="134">
        <v>1</v>
      </c>
      <c r="K363" s="134"/>
      <c r="L363" s="134" t="s">
        <v>1020</v>
      </c>
      <c r="M363" s="135"/>
      <c r="N363" s="135"/>
      <c r="O363" s="136"/>
    </row>
    <row r="364" spans="1:15" s="108" customFormat="1" ht="90" hidden="1" x14ac:dyDescent="0.25">
      <c r="A364" s="126">
        <v>362</v>
      </c>
      <c r="B364" s="159" t="s">
        <v>130</v>
      </c>
      <c r="C364" s="160" t="s">
        <v>849</v>
      </c>
      <c r="D364" s="161" t="s">
        <v>253</v>
      </c>
      <c r="E364" s="159" t="s">
        <v>84</v>
      </c>
      <c r="F364" s="159" t="s">
        <v>41</v>
      </c>
      <c r="G364" s="130" t="s">
        <v>487</v>
      </c>
      <c r="H364" s="131">
        <v>1</v>
      </c>
      <c r="I364" s="134"/>
      <c r="J364" s="134"/>
      <c r="K364" s="134">
        <v>1</v>
      </c>
      <c r="L364" s="134"/>
      <c r="M364" s="135"/>
      <c r="N364" s="135"/>
      <c r="O364" s="136"/>
    </row>
    <row r="365" spans="1:15" s="108" customFormat="1" ht="108" hidden="1" x14ac:dyDescent="0.25">
      <c r="A365" s="126">
        <v>363</v>
      </c>
      <c r="B365" s="127" t="s">
        <v>130</v>
      </c>
      <c r="C365" s="128" t="s">
        <v>850</v>
      </c>
      <c r="D365" s="129" t="s">
        <v>253</v>
      </c>
      <c r="E365" s="127" t="s">
        <v>84</v>
      </c>
      <c r="F365" s="127" t="s">
        <v>42</v>
      </c>
      <c r="G365" s="130" t="s">
        <v>488</v>
      </c>
      <c r="H365" s="131">
        <v>1</v>
      </c>
      <c r="I365" s="134"/>
      <c r="J365" s="134">
        <v>1</v>
      </c>
      <c r="K365" s="134"/>
      <c r="L365" s="134" t="s">
        <v>1020</v>
      </c>
      <c r="M365" s="135"/>
      <c r="N365" s="135"/>
      <c r="O365" s="136"/>
    </row>
    <row r="366" spans="1:15" s="108" customFormat="1" ht="108" hidden="1" x14ac:dyDescent="0.25">
      <c r="A366" s="126">
        <v>364</v>
      </c>
      <c r="B366" s="159" t="s">
        <v>130</v>
      </c>
      <c r="C366" s="160" t="s">
        <v>851</v>
      </c>
      <c r="D366" s="161" t="s">
        <v>253</v>
      </c>
      <c r="E366" s="159" t="s">
        <v>82</v>
      </c>
      <c r="F366" s="159" t="s">
        <v>26</v>
      </c>
      <c r="G366" s="130" t="s">
        <v>489</v>
      </c>
      <c r="H366" s="131">
        <v>1</v>
      </c>
      <c r="I366" s="134"/>
      <c r="J366" s="134"/>
      <c r="K366" s="134">
        <v>1</v>
      </c>
      <c r="L366" s="134"/>
      <c r="M366" s="135"/>
      <c r="N366" s="135"/>
      <c r="O366" s="136"/>
    </row>
    <row r="367" spans="1:15" s="108" customFormat="1" ht="162" hidden="1" x14ac:dyDescent="0.25">
      <c r="A367" s="126">
        <v>365</v>
      </c>
      <c r="B367" s="159" t="s">
        <v>130</v>
      </c>
      <c r="C367" s="160" t="s">
        <v>852</v>
      </c>
      <c r="D367" s="161" t="s">
        <v>253</v>
      </c>
      <c r="E367" s="159" t="s">
        <v>84</v>
      </c>
      <c r="F367" s="159" t="s">
        <v>43</v>
      </c>
      <c r="G367" s="130" t="s">
        <v>490</v>
      </c>
      <c r="H367" s="131">
        <v>1</v>
      </c>
      <c r="I367" s="134"/>
      <c r="J367" s="134"/>
      <c r="K367" s="134">
        <v>1</v>
      </c>
      <c r="L367" s="134"/>
      <c r="M367" s="135"/>
      <c r="N367" s="135"/>
      <c r="O367" s="136"/>
    </row>
    <row r="368" spans="1:15" s="108" customFormat="1" ht="90" hidden="1" x14ac:dyDescent="0.25">
      <c r="A368" s="126">
        <v>366</v>
      </c>
      <c r="B368" s="159" t="s">
        <v>130</v>
      </c>
      <c r="C368" s="160" t="s">
        <v>853</v>
      </c>
      <c r="D368" s="161" t="s">
        <v>253</v>
      </c>
      <c r="E368" s="159" t="s">
        <v>18</v>
      </c>
      <c r="F368" s="159" t="s">
        <v>17</v>
      </c>
      <c r="G368" s="130" t="s">
        <v>491</v>
      </c>
      <c r="H368" s="131">
        <v>1</v>
      </c>
      <c r="I368" s="134"/>
      <c r="J368" s="134"/>
      <c r="K368" s="134">
        <v>1</v>
      </c>
      <c r="L368" s="134"/>
      <c r="M368" s="135"/>
      <c r="N368" s="135"/>
      <c r="O368" s="136"/>
    </row>
    <row r="369" spans="1:15" s="108" customFormat="1" ht="144" hidden="1" x14ac:dyDescent="0.25">
      <c r="A369" s="126">
        <v>367</v>
      </c>
      <c r="B369" s="159" t="s">
        <v>130</v>
      </c>
      <c r="C369" s="160" t="s">
        <v>854</v>
      </c>
      <c r="D369" s="161" t="s">
        <v>253</v>
      </c>
      <c r="E369" s="159" t="s">
        <v>18</v>
      </c>
      <c r="F369" s="159" t="s">
        <v>17</v>
      </c>
      <c r="G369" s="130" t="s">
        <v>492</v>
      </c>
      <c r="H369" s="131">
        <v>1</v>
      </c>
      <c r="I369" s="134"/>
      <c r="J369" s="134"/>
      <c r="K369" s="134">
        <v>1</v>
      </c>
      <c r="L369" s="134"/>
      <c r="M369" s="135"/>
      <c r="N369" s="135"/>
      <c r="O369" s="136"/>
    </row>
    <row r="370" spans="1:15" s="108" customFormat="1" ht="126" hidden="1" x14ac:dyDescent="0.25">
      <c r="A370" s="126">
        <v>368</v>
      </c>
      <c r="B370" s="159" t="s">
        <v>130</v>
      </c>
      <c r="C370" s="160" t="s">
        <v>1001</v>
      </c>
      <c r="D370" s="161" t="s">
        <v>253</v>
      </c>
      <c r="E370" s="159" t="s">
        <v>18</v>
      </c>
      <c r="F370" s="159" t="s">
        <v>17</v>
      </c>
      <c r="G370" s="130" t="s">
        <v>493</v>
      </c>
      <c r="H370" s="131">
        <v>1</v>
      </c>
      <c r="I370" s="134"/>
      <c r="J370" s="134"/>
      <c r="K370" s="134">
        <v>1</v>
      </c>
      <c r="L370" s="134"/>
      <c r="M370" s="135"/>
      <c r="N370" s="135"/>
      <c r="O370" s="136"/>
    </row>
    <row r="371" spans="1:15" s="108" customFormat="1" ht="126" hidden="1" x14ac:dyDescent="0.25">
      <c r="A371" s="126">
        <v>369</v>
      </c>
      <c r="B371" s="159" t="s">
        <v>130</v>
      </c>
      <c r="C371" s="160" t="s">
        <v>855</v>
      </c>
      <c r="D371" s="161" t="s">
        <v>253</v>
      </c>
      <c r="E371" s="159" t="s">
        <v>84</v>
      </c>
      <c r="F371" s="159" t="s">
        <v>42</v>
      </c>
      <c r="G371" s="130" t="s">
        <v>494</v>
      </c>
      <c r="H371" s="131">
        <v>1</v>
      </c>
      <c r="I371" s="134"/>
      <c r="J371" s="134"/>
      <c r="K371" s="134">
        <v>1</v>
      </c>
      <c r="L371" s="134"/>
      <c r="M371" s="135"/>
      <c r="N371" s="135"/>
      <c r="O371" s="136"/>
    </row>
    <row r="372" spans="1:15" s="108" customFormat="1" ht="90" hidden="1" x14ac:dyDescent="0.25">
      <c r="A372" s="126">
        <v>370</v>
      </c>
      <c r="B372" s="159" t="s">
        <v>130</v>
      </c>
      <c r="C372" s="160" t="s">
        <v>856</v>
      </c>
      <c r="D372" s="161" t="s">
        <v>253</v>
      </c>
      <c r="E372" s="159" t="s">
        <v>85</v>
      </c>
      <c r="F372" s="159" t="s">
        <v>35</v>
      </c>
      <c r="G372" s="130" t="s">
        <v>495</v>
      </c>
      <c r="H372" s="131">
        <v>1</v>
      </c>
      <c r="I372" s="134"/>
      <c r="J372" s="134"/>
      <c r="K372" s="134">
        <v>1</v>
      </c>
      <c r="L372" s="134"/>
      <c r="M372" s="135"/>
      <c r="N372" s="135"/>
      <c r="O372" s="136"/>
    </row>
    <row r="373" spans="1:15" s="108" customFormat="1" ht="72" hidden="1" x14ac:dyDescent="0.25">
      <c r="A373" s="126">
        <v>371</v>
      </c>
      <c r="B373" s="159" t="s">
        <v>502</v>
      </c>
      <c r="C373" s="160" t="s">
        <v>863</v>
      </c>
      <c r="D373" s="161" t="s">
        <v>253</v>
      </c>
      <c r="E373" s="159" t="s">
        <v>86</v>
      </c>
      <c r="F373" s="159" t="s">
        <v>49</v>
      </c>
      <c r="G373" s="130" t="s">
        <v>503</v>
      </c>
      <c r="H373" s="131">
        <v>1</v>
      </c>
      <c r="I373" s="134"/>
      <c r="J373" s="134"/>
      <c r="K373" s="134">
        <v>1</v>
      </c>
      <c r="L373" s="134"/>
      <c r="M373" s="135"/>
      <c r="N373" s="135"/>
      <c r="O373" s="136"/>
    </row>
    <row r="374" spans="1:15" s="108" customFormat="1" ht="144" hidden="1" x14ac:dyDescent="0.25">
      <c r="A374" s="126">
        <v>372</v>
      </c>
      <c r="B374" s="159" t="s">
        <v>502</v>
      </c>
      <c r="C374" s="160" t="s">
        <v>864</v>
      </c>
      <c r="D374" s="161" t="s">
        <v>253</v>
      </c>
      <c r="E374" s="159" t="s">
        <v>86</v>
      </c>
      <c r="F374" s="159" t="s">
        <v>50</v>
      </c>
      <c r="G374" s="130" t="s">
        <v>504</v>
      </c>
      <c r="H374" s="131">
        <v>1</v>
      </c>
      <c r="I374" s="134"/>
      <c r="J374" s="134"/>
      <c r="K374" s="134">
        <v>1</v>
      </c>
      <c r="L374" s="134"/>
      <c r="M374" s="135"/>
      <c r="N374" s="135"/>
      <c r="O374" s="136"/>
    </row>
    <row r="375" spans="1:15" s="108" customFormat="1" ht="54" hidden="1" x14ac:dyDescent="0.25">
      <c r="A375" s="126">
        <v>373</v>
      </c>
      <c r="B375" s="159" t="s">
        <v>509</v>
      </c>
      <c r="C375" s="160" t="s">
        <v>868</v>
      </c>
      <c r="D375" s="161" t="s">
        <v>253</v>
      </c>
      <c r="E375" s="159" t="s">
        <v>84</v>
      </c>
      <c r="F375" s="159" t="s">
        <v>43</v>
      </c>
      <c r="G375" s="130" t="s">
        <v>510</v>
      </c>
      <c r="H375" s="131">
        <v>1</v>
      </c>
      <c r="I375" s="134"/>
      <c r="J375" s="134"/>
      <c r="K375" s="134">
        <v>1</v>
      </c>
      <c r="L375" s="134"/>
      <c r="M375" s="135"/>
      <c r="N375" s="135"/>
      <c r="O375" s="136"/>
    </row>
    <row r="376" spans="1:15" s="108" customFormat="1" ht="54" hidden="1" x14ac:dyDescent="0.25">
      <c r="A376" s="126">
        <v>374</v>
      </c>
      <c r="B376" s="159" t="s">
        <v>133</v>
      </c>
      <c r="C376" s="160" t="s">
        <v>875</v>
      </c>
      <c r="D376" s="161" t="s">
        <v>253</v>
      </c>
      <c r="E376" s="159" t="s">
        <v>18</v>
      </c>
      <c r="F376" s="159" t="s">
        <v>20</v>
      </c>
      <c r="G376" s="130" t="s">
        <v>521</v>
      </c>
      <c r="H376" s="131">
        <v>1</v>
      </c>
      <c r="I376" s="134"/>
      <c r="J376" s="134"/>
      <c r="K376" s="134">
        <v>1</v>
      </c>
      <c r="L376" s="134"/>
      <c r="M376" s="135"/>
      <c r="N376" s="135"/>
      <c r="O376" s="136"/>
    </row>
    <row r="377" spans="1:15" s="108" customFormat="1" ht="409.5" hidden="1" x14ac:dyDescent="0.25">
      <c r="A377" s="126">
        <v>375</v>
      </c>
      <c r="B377" s="159" t="s">
        <v>524</v>
      </c>
      <c r="C377" s="160" t="s">
        <v>877</v>
      </c>
      <c r="D377" s="161" t="s">
        <v>253</v>
      </c>
      <c r="E377" s="159" t="s">
        <v>86</v>
      </c>
      <c r="F377" s="159" t="s">
        <v>48</v>
      </c>
      <c r="G377" s="130" t="s">
        <v>525</v>
      </c>
      <c r="H377" s="131">
        <v>1</v>
      </c>
      <c r="I377" s="134"/>
      <c r="J377" s="134"/>
      <c r="K377" s="134">
        <v>1</v>
      </c>
      <c r="L377" s="134"/>
      <c r="M377" s="135"/>
      <c r="N377" s="135"/>
      <c r="O377" s="136"/>
    </row>
    <row r="378" spans="1:15" s="108" customFormat="1" ht="54" hidden="1" x14ac:dyDescent="0.25">
      <c r="A378" s="126">
        <v>376</v>
      </c>
      <c r="B378" s="159" t="s">
        <v>133</v>
      </c>
      <c r="C378" s="160" t="s">
        <v>878</v>
      </c>
      <c r="D378" s="161" t="s">
        <v>253</v>
      </c>
      <c r="E378" s="159" t="s">
        <v>18</v>
      </c>
      <c r="F378" s="159" t="s">
        <v>20</v>
      </c>
      <c r="G378" s="130" t="s">
        <v>526</v>
      </c>
      <c r="H378" s="131">
        <v>1</v>
      </c>
      <c r="I378" s="134"/>
      <c r="J378" s="134"/>
      <c r="K378" s="134">
        <v>1</v>
      </c>
      <c r="L378" s="134"/>
      <c r="M378" s="135"/>
      <c r="N378" s="135"/>
      <c r="O378" s="136"/>
    </row>
    <row r="379" spans="1:15" s="108" customFormat="1" ht="72" hidden="1" x14ac:dyDescent="0.25">
      <c r="A379" s="126">
        <v>377</v>
      </c>
      <c r="B379" s="159" t="s">
        <v>144</v>
      </c>
      <c r="C379" s="160" t="s">
        <v>879</v>
      </c>
      <c r="D379" s="161" t="s">
        <v>253</v>
      </c>
      <c r="E379" s="159" t="s">
        <v>84</v>
      </c>
      <c r="F379" s="159" t="s">
        <v>43</v>
      </c>
      <c r="G379" s="130" t="s">
        <v>527</v>
      </c>
      <c r="H379" s="131">
        <v>1</v>
      </c>
      <c r="I379" s="134"/>
      <c r="J379" s="134"/>
      <c r="K379" s="134">
        <v>1</v>
      </c>
      <c r="L379" s="134"/>
      <c r="M379" s="135"/>
      <c r="N379" s="135"/>
      <c r="O379" s="136"/>
    </row>
    <row r="380" spans="1:15" s="108" customFormat="1" ht="126" hidden="1" x14ac:dyDescent="0.25">
      <c r="A380" s="126">
        <v>378</v>
      </c>
      <c r="B380" s="159" t="s">
        <v>100</v>
      </c>
      <c r="C380" s="160" t="s">
        <v>897</v>
      </c>
      <c r="D380" s="161" t="s">
        <v>253</v>
      </c>
      <c r="E380" s="159" t="s">
        <v>79</v>
      </c>
      <c r="F380" s="159" t="s">
        <v>57</v>
      </c>
      <c r="G380" s="130" t="s">
        <v>546</v>
      </c>
      <c r="H380" s="131">
        <v>1</v>
      </c>
      <c r="I380" s="134"/>
      <c r="J380" s="134"/>
      <c r="K380" s="134">
        <v>1</v>
      </c>
      <c r="L380" s="134"/>
      <c r="M380" s="135"/>
      <c r="N380" s="135"/>
      <c r="O380" s="136"/>
    </row>
    <row r="381" spans="1:15" s="108" customFormat="1" ht="144" hidden="1" x14ac:dyDescent="0.25">
      <c r="A381" s="126">
        <v>379</v>
      </c>
      <c r="B381" s="159" t="s">
        <v>100</v>
      </c>
      <c r="C381" s="160" t="s">
        <v>898</v>
      </c>
      <c r="D381" s="161" t="s">
        <v>253</v>
      </c>
      <c r="E381" s="159" t="s">
        <v>79</v>
      </c>
      <c r="F381" s="159" t="s">
        <v>57</v>
      </c>
      <c r="G381" s="130" t="s">
        <v>547</v>
      </c>
      <c r="H381" s="131">
        <v>1</v>
      </c>
      <c r="I381" s="134"/>
      <c r="J381" s="134"/>
      <c r="K381" s="134">
        <v>1</v>
      </c>
      <c r="L381" s="134"/>
      <c r="M381" s="135"/>
      <c r="N381" s="135"/>
      <c r="O381" s="136"/>
    </row>
    <row r="382" spans="1:15" s="108" customFormat="1" ht="54" hidden="1" x14ac:dyDescent="0.25">
      <c r="A382" s="126">
        <v>380</v>
      </c>
      <c r="B382" s="159" t="s">
        <v>129</v>
      </c>
      <c r="C382" s="160" t="s">
        <v>900</v>
      </c>
      <c r="D382" s="161" t="s">
        <v>253</v>
      </c>
      <c r="E382" s="159" t="s">
        <v>85</v>
      </c>
      <c r="F382" s="159" t="s">
        <v>33</v>
      </c>
      <c r="G382" s="130" t="s">
        <v>549</v>
      </c>
      <c r="H382" s="131">
        <v>1</v>
      </c>
      <c r="I382" s="134"/>
      <c r="J382" s="134"/>
      <c r="K382" s="134">
        <v>1</v>
      </c>
      <c r="L382" s="134"/>
      <c r="M382" s="135"/>
      <c r="N382" s="135"/>
      <c r="O382" s="136"/>
    </row>
    <row r="383" spans="1:15" s="108" customFormat="1" ht="270" hidden="1" x14ac:dyDescent="0.25">
      <c r="A383" s="126">
        <v>381</v>
      </c>
      <c r="B383" s="159" t="s">
        <v>148</v>
      </c>
      <c r="C383" s="160" t="s">
        <v>904</v>
      </c>
      <c r="D383" s="161" t="s">
        <v>253</v>
      </c>
      <c r="E383" s="159" t="s">
        <v>18</v>
      </c>
      <c r="F383" s="159" t="s">
        <v>19</v>
      </c>
      <c r="G383" s="130" t="s">
        <v>553</v>
      </c>
      <c r="H383" s="131">
        <v>1</v>
      </c>
      <c r="I383" s="134"/>
      <c r="J383" s="134"/>
      <c r="K383" s="134">
        <v>1</v>
      </c>
      <c r="L383" s="134"/>
      <c r="M383" s="135"/>
      <c r="N383" s="135"/>
      <c r="O383" s="136"/>
    </row>
    <row r="384" spans="1:15" s="108" customFormat="1" ht="144" hidden="1" x14ac:dyDescent="0.25">
      <c r="A384" s="126">
        <v>382</v>
      </c>
      <c r="B384" s="159" t="s">
        <v>148</v>
      </c>
      <c r="C384" s="160" t="s">
        <v>906</v>
      </c>
      <c r="D384" s="161" t="s">
        <v>253</v>
      </c>
      <c r="E384" s="159" t="s">
        <v>18</v>
      </c>
      <c r="F384" s="159" t="s">
        <v>19</v>
      </c>
      <c r="G384" s="130" t="s">
        <v>554</v>
      </c>
      <c r="H384" s="131">
        <v>1</v>
      </c>
      <c r="I384" s="134"/>
      <c r="J384" s="134"/>
      <c r="K384" s="134">
        <v>1</v>
      </c>
      <c r="L384" s="134"/>
      <c r="M384" s="135"/>
      <c r="N384" s="135"/>
      <c r="O384" s="136"/>
    </row>
    <row r="385" spans="1:15" s="108" customFormat="1" ht="162" hidden="1" x14ac:dyDescent="0.25">
      <c r="A385" s="126">
        <v>383</v>
      </c>
      <c r="B385" s="127" t="s">
        <v>148</v>
      </c>
      <c r="C385" s="128" t="s">
        <v>907</v>
      </c>
      <c r="D385" s="129" t="s">
        <v>253</v>
      </c>
      <c r="E385" s="127" t="s">
        <v>86</v>
      </c>
      <c r="F385" s="127" t="s">
        <v>172</v>
      </c>
      <c r="G385" s="130" t="s">
        <v>555</v>
      </c>
      <c r="H385" s="131">
        <v>1</v>
      </c>
      <c r="I385" s="134"/>
      <c r="J385" s="134">
        <v>1</v>
      </c>
      <c r="K385" s="134"/>
      <c r="L385" s="134" t="s">
        <v>1020</v>
      </c>
      <c r="M385" s="135"/>
      <c r="N385" s="135"/>
      <c r="O385" s="136"/>
    </row>
    <row r="386" spans="1:15" s="108" customFormat="1" ht="90" hidden="1" x14ac:dyDescent="0.25">
      <c r="A386" s="126">
        <v>384</v>
      </c>
      <c r="B386" s="159" t="s">
        <v>119</v>
      </c>
      <c r="C386" s="160" t="s">
        <v>939</v>
      </c>
      <c r="D386" s="161" t="s">
        <v>253</v>
      </c>
      <c r="E386" s="159" t="s">
        <v>82</v>
      </c>
      <c r="F386" s="159" t="s">
        <v>986</v>
      </c>
      <c r="G386" s="130" t="s">
        <v>591</v>
      </c>
      <c r="H386" s="131">
        <v>1</v>
      </c>
      <c r="I386" s="134"/>
      <c r="J386" s="134"/>
      <c r="K386" s="134">
        <v>1</v>
      </c>
      <c r="L386" s="134"/>
      <c r="M386" s="135"/>
      <c r="N386" s="135"/>
      <c r="O386" s="136"/>
    </row>
    <row r="387" spans="1:15" s="108" customFormat="1" ht="108" hidden="1" x14ac:dyDescent="0.25">
      <c r="A387" s="126">
        <v>385</v>
      </c>
      <c r="B387" s="159" t="s">
        <v>601</v>
      </c>
      <c r="C387" s="160" t="s">
        <v>947</v>
      </c>
      <c r="D387" s="161" t="s">
        <v>253</v>
      </c>
      <c r="E387" s="159" t="s">
        <v>85</v>
      </c>
      <c r="F387" s="159" t="s">
        <v>34</v>
      </c>
      <c r="G387" s="130" t="s">
        <v>602</v>
      </c>
      <c r="H387" s="131">
        <v>1</v>
      </c>
      <c r="I387" s="134"/>
      <c r="J387" s="134"/>
      <c r="K387" s="134">
        <v>1</v>
      </c>
      <c r="L387" s="134"/>
      <c r="M387" s="135"/>
      <c r="N387" s="135"/>
      <c r="O387" s="136"/>
    </row>
    <row r="388" spans="1:15" s="108" customFormat="1" ht="72" x14ac:dyDescent="0.25">
      <c r="A388" s="126">
        <v>386</v>
      </c>
      <c r="B388" s="159" t="s">
        <v>78</v>
      </c>
      <c r="C388" s="160" t="s">
        <v>1080</v>
      </c>
      <c r="D388" s="161" t="s">
        <v>253</v>
      </c>
      <c r="E388" s="159" t="s">
        <v>79</v>
      </c>
      <c r="F388" s="159" t="s">
        <v>58</v>
      </c>
      <c r="G388" s="130" t="s">
        <v>623</v>
      </c>
      <c r="H388" s="131">
        <v>1</v>
      </c>
      <c r="I388" s="134"/>
      <c r="J388" s="134"/>
      <c r="K388" s="134">
        <v>1</v>
      </c>
      <c r="L388" s="134"/>
      <c r="M388" s="135"/>
      <c r="N388" s="135"/>
      <c r="O388" s="136"/>
    </row>
    <row r="389" spans="1:15" s="108" customFormat="1" ht="54" x14ac:dyDescent="0.25">
      <c r="A389" s="126">
        <v>387</v>
      </c>
      <c r="B389" s="159" t="s">
        <v>78</v>
      </c>
      <c r="C389" s="160" t="s">
        <v>965</v>
      </c>
      <c r="D389" s="161" t="s">
        <v>253</v>
      </c>
      <c r="E389" s="159" t="s">
        <v>79</v>
      </c>
      <c r="F389" s="159" t="s">
        <v>58</v>
      </c>
      <c r="G389" s="130" t="s">
        <v>626</v>
      </c>
      <c r="H389" s="131">
        <v>1</v>
      </c>
      <c r="I389" s="134"/>
      <c r="J389" s="134"/>
      <c r="K389" s="134">
        <v>1</v>
      </c>
      <c r="L389" s="134"/>
      <c r="M389" s="135"/>
      <c r="N389" s="135"/>
      <c r="O389" s="136"/>
    </row>
    <row r="390" spans="1:15" s="108" customFormat="1" ht="72" hidden="1" x14ac:dyDescent="0.25">
      <c r="A390" s="126">
        <v>388</v>
      </c>
      <c r="B390" s="159" t="s">
        <v>132</v>
      </c>
      <c r="C390" s="160" t="s">
        <v>968</v>
      </c>
      <c r="D390" s="161" t="s">
        <v>253</v>
      </c>
      <c r="E390" s="159" t="s">
        <v>86</v>
      </c>
      <c r="F390" s="159" t="s">
        <v>49</v>
      </c>
      <c r="G390" s="130" t="s">
        <v>629</v>
      </c>
      <c r="H390" s="131">
        <v>1</v>
      </c>
      <c r="I390" s="134"/>
      <c r="J390" s="134"/>
      <c r="K390" s="134">
        <v>1</v>
      </c>
      <c r="L390" s="134"/>
      <c r="M390" s="135"/>
      <c r="N390" s="135"/>
      <c r="O390" s="136"/>
    </row>
    <row r="391" spans="1:15" ht="35.1" customHeight="1" x14ac:dyDescent="0.2"/>
    <row r="392" spans="1:15" ht="35.1" customHeight="1" x14ac:dyDescent="0.2"/>
    <row r="395" spans="1:15" ht="21" customHeight="1" x14ac:dyDescent="0.2">
      <c r="E395" s="137"/>
    </row>
  </sheetData>
  <autoFilter ref="A2:O390">
    <filterColumn colId="1">
      <filters>
        <filter val="ПФ-22 _x000a_ 16.02.2026"/>
        <filter val="ПФ-22_x000a_16.02.2026"/>
        <filter val="ПФ-224 _x000a_ 21.11.2025"/>
      </filters>
    </filterColumn>
    <filterColumn colId="9">
      <filters blank="1"/>
    </filterColumn>
  </autoFilter>
  <mergeCells count="1">
    <mergeCell ref="A1:F1"/>
  </mergeCells>
  <printOptions horizontalCentered="1"/>
  <pageMargins left="0.22" right="0.196850393700787" top="0.39370078740157499" bottom="0.196850393700787" header="0.196850393700787" footer="0.196850393700787"/>
  <pageSetup scale="49" fitToHeight="0" orientation="portrait" useFirstPageNumber="1" horizontalDpi="300" verticalDpi="300" r:id="rId1"/>
  <rowBreaks count="1" manualBreakCount="1">
    <brk id="310"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61"/>
  <sheetViews>
    <sheetView showZeros="0" view="pageBreakPreview" topLeftCell="B1" zoomScale="70" zoomScaleNormal="55" workbookViewId="0">
      <pane ySplit="7" topLeftCell="A8" activePane="bottomLeft" state="frozen"/>
      <selection pane="bottomLeft" activeCell="O41" sqref="O41"/>
    </sheetView>
  </sheetViews>
  <sheetFormatPr defaultColWidth="9.140625" defaultRowHeight="15" x14ac:dyDescent="0.25"/>
  <cols>
    <col min="1" max="1" width="38.5703125" style="36" hidden="1" customWidth="1"/>
    <col min="2" max="2" width="5.28515625" style="36" customWidth="1"/>
    <col min="3" max="3" width="64.85546875" style="36" customWidth="1"/>
    <col min="4" max="4" width="18.5703125" style="36" customWidth="1"/>
    <col min="5" max="5" width="19" style="36" customWidth="1"/>
    <col min="6" max="6" width="12.7109375" style="36" customWidth="1"/>
    <col min="7" max="7" width="13.85546875" style="36" customWidth="1"/>
    <col min="8" max="9" width="12.140625" style="36" customWidth="1"/>
    <col min="10" max="10" width="22.140625" style="36" customWidth="1"/>
    <col min="11" max="11" width="17.140625" style="36" hidden="1" customWidth="1"/>
    <col min="12" max="12" width="11.140625" style="36" hidden="1" customWidth="1"/>
    <col min="13" max="13" width="19.42578125" style="36" customWidth="1"/>
    <col min="14" max="14" width="14.85546875" style="36" customWidth="1"/>
    <col min="15" max="16" width="12.140625" style="36" customWidth="1"/>
    <col min="17" max="17" width="21.28515625" style="36" customWidth="1"/>
    <col min="18" max="18" width="17.7109375" style="36" customWidth="1"/>
    <col min="19" max="19" width="21.28515625" style="36" hidden="1" customWidth="1"/>
    <col min="20" max="20" width="19.5703125" style="6" hidden="1" customWidth="1"/>
    <col min="21" max="16384" width="9.140625" style="36"/>
  </cols>
  <sheetData>
    <row r="1" spans="1:100" ht="44.25" customHeight="1" x14ac:dyDescent="0.25">
      <c r="A1" s="37"/>
      <c r="B1" s="199" t="s">
        <v>150</v>
      </c>
      <c r="C1" s="199"/>
      <c r="D1" s="199"/>
      <c r="E1" s="199"/>
      <c r="F1" s="199"/>
      <c r="G1" s="199"/>
      <c r="H1" s="199"/>
      <c r="I1" s="199"/>
      <c r="J1" s="199"/>
      <c r="K1" s="199"/>
      <c r="L1" s="199"/>
      <c r="M1" s="199"/>
      <c r="N1" s="199"/>
      <c r="O1" s="199"/>
      <c r="P1" s="199"/>
      <c r="Q1" s="199"/>
      <c r="R1" s="199"/>
      <c r="S1" s="199"/>
      <c r="T1" s="199"/>
    </row>
    <row r="2" spans="1:100" s="32" customFormat="1" ht="23.25" customHeight="1" x14ac:dyDescent="0.25">
      <c r="A2" s="39"/>
      <c r="B2" s="40"/>
      <c r="C2" s="41"/>
      <c r="D2" s="41"/>
      <c r="E2" s="41"/>
      <c r="F2" s="41"/>
      <c r="G2" s="41"/>
      <c r="H2" s="41"/>
      <c r="I2" s="41"/>
      <c r="J2" s="41"/>
      <c r="K2" s="41"/>
      <c r="L2" s="41"/>
      <c r="M2" s="41"/>
      <c r="N2" s="40"/>
      <c r="O2" s="40"/>
      <c r="P2" s="42" t="s">
        <v>151</v>
      </c>
      <c r="Q2" s="40"/>
      <c r="R2" s="43"/>
      <c r="S2" s="40"/>
      <c r="T2" s="40"/>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row>
    <row r="3" spans="1:100" s="8" customFormat="1" ht="25.5" customHeight="1" x14ac:dyDescent="0.25">
      <c r="A3" s="44"/>
      <c r="B3" s="178" t="s">
        <v>1</v>
      </c>
      <c r="C3" s="172" t="s">
        <v>152</v>
      </c>
      <c r="D3" s="172" t="s">
        <v>153</v>
      </c>
      <c r="E3" s="172" t="s">
        <v>154</v>
      </c>
      <c r="F3" s="172" t="s">
        <v>155</v>
      </c>
      <c r="G3" s="172" t="s">
        <v>156</v>
      </c>
      <c r="H3" s="172"/>
      <c r="I3" s="172"/>
      <c r="J3" s="172"/>
      <c r="K3" s="172"/>
      <c r="L3" s="172"/>
      <c r="M3" s="172"/>
      <c r="N3" s="172"/>
      <c r="O3" s="172"/>
      <c r="P3" s="172"/>
      <c r="Q3" s="172"/>
      <c r="R3" s="173"/>
      <c r="S3" s="45"/>
      <c r="T3" s="4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row>
    <row r="4" spans="1:100" s="8" customFormat="1" ht="21" customHeight="1" x14ac:dyDescent="0.25">
      <c r="A4" s="47"/>
      <c r="B4" s="179"/>
      <c r="C4" s="174"/>
      <c r="D4" s="174"/>
      <c r="E4" s="174"/>
      <c r="F4" s="174"/>
      <c r="G4" s="192" t="s">
        <v>157</v>
      </c>
      <c r="H4" s="174" t="s">
        <v>158</v>
      </c>
      <c r="I4" s="174"/>
      <c r="J4" s="174"/>
      <c r="K4" s="174"/>
      <c r="L4" s="174"/>
      <c r="M4" s="174"/>
      <c r="N4" s="192" t="s">
        <v>159</v>
      </c>
      <c r="O4" s="174" t="s">
        <v>158</v>
      </c>
      <c r="P4" s="174"/>
      <c r="Q4" s="174"/>
      <c r="R4" s="175"/>
      <c r="S4" s="49"/>
      <c r="T4" s="50"/>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row>
    <row r="5" spans="1:100" s="8" customFormat="1" ht="21" customHeight="1" x14ac:dyDescent="0.25">
      <c r="A5" s="47"/>
      <c r="B5" s="179"/>
      <c r="C5" s="174"/>
      <c r="D5" s="174"/>
      <c r="E5" s="174"/>
      <c r="F5" s="174"/>
      <c r="G5" s="192"/>
      <c r="H5" s="186" t="s">
        <v>5</v>
      </c>
      <c r="I5" s="186"/>
      <c r="J5" s="174" t="s">
        <v>160</v>
      </c>
      <c r="K5" s="174" t="s">
        <v>156</v>
      </c>
      <c r="L5" s="174"/>
      <c r="M5" s="174"/>
      <c r="N5" s="192"/>
      <c r="O5" s="186" t="s">
        <v>5</v>
      </c>
      <c r="P5" s="186"/>
      <c r="Q5" s="174" t="s">
        <v>160</v>
      </c>
      <c r="R5" s="48" t="s">
        <v>156</v>
      </c>
      <c r="S5" s="49"/>
      <c r="T5" s="50"/>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row>
    <row r="6" spans="1:100" s="8" customFormat="1" ht="10.5" customHeight="1" x14ac:dyDescent="0.25">
      <c r="A6" s="47"/>
      <c r="B6" s="179"/>
      <c r="C6" s="174"/>
      <c r="D6" s="174"/>
      <c r="E6" s="174"/>
      <c r="F6" s="174"/>
      <c r="G6" s="192"/>
      <c r="H6" s="186"/>
      <c r="I6" s="186"/>
      <c r="J6" s="174"/>
      <c r="K6" s="194" t="s">
        <v>8</v>
      </c>
      <c r="L6" s="181" t="s">
        <v>9</v>
      </c>
      <c r="M6" s="200" t="s">
        <v>10</v>
      </c>
      <c r="N6" s="192"/>
      <c r="O6" s="186"/>
      <c r="P6" s="186"/>
      <c r="Q6" s="174"/>
      <c r="R6" s="202" t="s">
        <v>8</v>
      </c>
      <c r="S6" s="204" t="s">
        <v>9</v>
      </c>
      <c r="T6" s="208" t="s">
        <v>10</v>
      </c>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row>
    <row r="7" spans="1:100" s="8" customFormat="1" ht="34.5" customHeight="1" x14ac:dyDescent="0.25">
      <c r="A7" s="51"/>
      <c r="B7" s="180"/>
      <c r="C7" s="190"/>
      <c r="D7" s="190"/>
      <c r="E7" s="190"/>
      <c r="F7" s="190"/>
      <c r="G7" s="193"/>
      <c r="H7" s="52" t="s">
        <v>11</v>
      </c>
      <c r="I7" s="52" t="s">
        <v>12</v>
      </c>
      <c r="J7" s="190"/>
      <c r="K7" s="195"/>
      <c r="L7" s="182"/>
      <c r="M7" s="201"/>
      <c r="N7" s="193"/>
      <c r="O7" s="52" t="s">
        <v>11</v>
      </c>
      <c r="P7" s="52" t="s">
        <v>12</v>
      </c>
      <c r="Q7" s="190"/>
      <c r="R7" s="203"/>
      <c r="S7" s="205"/>
      <c r="T7" s="209"/>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row>
    <row r="8" spans="1:100" s="33" customFormat="1" ht="40.5" customHeight="1" x14ac:dyDescent="0.25">
      <c r="A8" s="53"/>
      <c r="B8" s="206" t="s">
        <v>13</v>
      </c>
      <c r="C8" s="207"/>
      <c r="D8" s="54" t="e">
        <f t="shared" ref="D8:E8" si="0">+D9+D16+D24+D34+D40+D48</f>
        <v>#REF!</v>
      </c>
      <c r="E8" s="54" t="e">
        <f t="shared" si="0"/>
        <v>#REF!</v>
      </c>
      <c r="F8" s="55" t="e">
        <f>+E8/D8</f>
        <v>#REF!</v>
      </c>
      <c r="G8" s="54" t="e">
        <f>+G9+G16+G24+G34+G40+G48</f>
        <v>#REF!</v>
      </c>
      <c r="H8" s="54" t="e">
        <f>+H9+H16+H24+H34+H40+H48</f>
        <v>#REF!</v>
      </c>
      <c r="I8" s="55" t="e">
        <f>+H8/G8</f>
        <v>#REF!</v>
      </c>
      <c r="J8" s="54" t="e">
        <f t="shared" ref="J8:O8" si="1">+J9+J16+J24+J34+J40+J48</f>
        <v>#REF!</v>
      </c>
      <c r="K8" s="54" t="e">
        <f t="shared" si="1"/>
        <v>#REF!</v>
      </c>
      <c r="L8" s="54" t="e">
        <f t="shared" si="1"/>
        <v>#REF!</v>
      </c>
      <c r="M8" s="56" t="e">
        <f t="shared" si="1"/>
        <v>#REF!</v>
      </c>
      <c r="N8" s="54">
        <v>633</v>
      </c>
      <c r="O8" s="54">
        <f t="shared" si="1"/>
        <v>142</v>
      </c>
      <c r="P8" s="55">
        <v>0.22508038585209</v>
      </c>
      <c r="Q8" s="54">
        <v>481</v>
      </c>
      <c r="R8" s="57">
        <v>72</v>
      </c>
      <c r="S8" s="58">
        <f>+S9+S16+S24+S34+S40+S48</f>
        <v>211</v>
      </c>
      <c r="T8" s="57">
        <f>+T9+T16+T24+T34+T40+T48</f>
        <v>0</v>
      </c>
      <c r="U8" s="36" t="e">
        <f>+D8-E8</f>
        <v>#REF!</v>
      </c>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row>
    <row r="9" spans="1:100" s="34" customFormat="1" ht="48.75" customHeight="1" x14ac:dyDescent="0.25">
      <c r="A9" s="59"/>
      <c r="B9" s="187">
        <v>1</v>
      </c>
      <c r="C9" s="60" t="s">
        <v>14</v>
      </c>
      <c r="D9" s="61" t="e">
        <f t="shared" ref="D9:E9" si="2">SUM(D10:D15)</f>
        <v>#REF!</v>
      </c>
      <c r="E9" s="61" t="e">
        <f t="shared" si="2"/>
        <v>#REF!</v>
      </c>
      <c r="F9" s="62" t="e">
        <f>+E9/D9</f>
        <v>#REF!</v>
      </c>
      <c r="G9" s="61" t="e">
        <f t="shared" ref="G9:T9" si="3">SUM(G10:G15)</f>
        <v>#REF!</v>
      </c>
      <c r="H9" s="61" t="e">
        <f t="shared" si="3"/>
        <v>#REF!</v>
      </c>
      <c r="I9" s="62" t="e">
        <f>+H9/G9</f>
        <v>#REF!</v>
      </c>
      <c r="J9" s="61" t="e">
        <f t="shared" si="3"/>
        <v>#REF!</v>
      </c>
      <c r="K9" s="61" t="e">
        <f t="shared" si="3"/>
        <v>#REF!</v>
      </c>
      <c r="L9" s="61" t="e">
        <f t="shared" si="3"/>
        <v>#REF!</v>
      </c>
      <c r="M9" s="61" t="e">
        <f t="shared" si="3"/>
        <v>#REF!</v>
      </c>
      <c r="N9" s="61">
        <v>71</v>
      </c>
      <c r="O9" s="61">
        <v>30</v>
      </c>
      <c r="P9" s="62">
        <v>0.42253521126760601</v>
      </c>
      <c r="Q9" s="61">
        <v>41</v>
      </c>
      <c r="R9" s="63">
        <v>15</v>
      </c>
      <c r="S9" s="64">
        <f t="shared" si="3"/>
        <v>28</v>
      </c>
      <c r="T9" s="63">
        <f t="shared" si="3"/>
        <v>0</v>
      </c>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row>
    <row r="10" spans="1:100" s="34" customFormat="1" ht="36" customHeight="1" x14ac:dyDescent="0.25">
      <c r="A10" s="65" t="s">
        <v>18</v>
      </c>
      <c r="B10" s="187"/>
      <c r="C10" s="66" t="s">
        <v>15</v>
      </c>
      <c r="D10" s="67" t="e">
        <f t="shared" ref="D10:E15" si="4">+G10+N10</f>
        <v>#REF!</v>
      </c>
      <c r="E10" s="67" t="e">
        <f t="shared" si="4"/>
        <v>#REF!</v>
      </c>
      <c r="F10" s="68" t="e">
        <f>+E10/D10</f>
        <v>#REF!</v>
      </c>
      <c r="G10" s="67" t="e">
        <f>+SUMIFS(#REF!,#REF!,C10)</f>
        <v>#REF!</v>
      </c>
      <c r="H10" s="67" t="e">
        <f>+SUMIFS(#REF!,#REF!,C10)</f>
        <v>#REF!</v>
      </c>
      <c r="I10" s="68"/>
      <c r="J10" s="67" t="e">
        <f>+K10+L10</f>
        <v>#REF!</v>
      </c>
      <c r="K10" s="67" t="e">
        <f>+SUMIFS(#REF!,#REF!,C10)</f>
        <v>#REF!</v>
      </c>
      <c r="L10" s="67" t="e">
        <f>+SUMIFS(#REF!,#REF!,C10)</f>
        <v>#REF!</v>
      </c>
      <c r="M10" s="69" t="e">
        <f>+SUMIFS(#REF!,#REF!,C10)</f>
        <v>#REF!</v>
      </c>
      <c r="N10" s="67">
        <v>2</v>
      </c>
      <c r="O10" s="67">
        <v>1</v>
      </c>
      <c r="P10" s="68">
        <v>0.5</v>
      </c>
      <c r="Q10" s="67">
        <v>1</v>
      </c>
      <c r="R10" s="70">
        <v>0</v>
      </c>
      <c r="S10" s="71">
        <f>+SUMIFS('2. Июнь'!K:K,'2. Июнь'!F:F,C10)</f>
        <v>0</v>
      </c>
      <c r="T10" s="70">
        <f>+SUMIFS('2. Июнь'!I:I,'2. Июнь'!F:F,C10)</f>
        <v>0</v>
      </c>
      <c r="U10" s="36" t="e">
        <f>+'1. Свод'!#REF!-'1. Свод (2)'!O10</f>
        <v>#REF!</v>
      </c>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row>
    <row r="11" spans="1:100" s="34" customFormat="1" ht="36" customHeight="1" x14ac:dyDescent="0.25">
      <c r="A11" s="65"/>
      <c r="B11" s="187"/>
      <c r="C11" s="72" t="s">
        <v>16</v>
      </c>
      <c r="D11" s="73" t="e">
        <f t="shared" si="4"/>
        <v>#REF!</v>
      </c>
      <c r="E11" s="73" t="e">
        <f t="shared" si="4"/>
        <v>#REF!</v>
      </c>
      <c r="F11" s="74" t="e">
        <f t="shared" ref="F11:F16" si="5">+E11/D11</f>
        <v>#REF!</v>
      </c>
      <c r="G11" s="67" t="e">
        <f>+SUMIFS(#REF!,#REF!,C11)</f>
        <v>#REF!</v>
      </c>
      <c r="H11" s="67" t="e">
        <f>+SUMIFS(#REF!,#REF!,C11)</f>
        <v>#REF!</v>
      </c>
      <c r="I11" s="68" t="e">
        <f t="shared" ref="I11:I61" si="6">+H11/G11</f>
        <v>#REF!</v>
      </c>
      <c r="J11" s="67" t="e">
        <f t="shared" ref="J11:J61" si="7">+K11+L11</f>
        <v>#REF!</v>
      </c>
      <c r="K11" s="67" t="e">
        <f>+SUMIFS(#REF!,#REF!,C11)</f>
        <v>#REF!</v>
      </c>
      <c r="L11" s="67" t="e">
        <f>+SUMIFS(#REF!,#REF!,C11)</f>
        <v>#REF!</v>
      </c>
      <c r="M11" s="69" t="e">
        <f>+SUMIFS(#REF!,#REF!,C11)</f>
        <v>#REF!</v>
      </c>
      <c r="N11" s="73">
        <v>33</v>
      </c>
      <c r="O11" s="67">
        <v>22</v>
      </c>
      <c r="P11" s="68">
        <v>0.66666666666666696</v>
      </c>
      <c r="Q11" s="67">
        <v>11</v>
      </c>
      <c r="R11" s="70">
        <v>5</v>
      </c>
      <c r="S11" s="71">
        <f>+SUMIFS('2. Июнь'!K:K,'2. Июнь'!F:F,C11)</f>
        <v>8</v>
      </c>
      <c r="T11" s="70">
        <f>+SUMIFS('2. Июнь'!I:I,'2. Июнь'!F:F,C11)</f>
        <v>0</v>
      </c>
      <c r="U11" s="36" t="e">
        <f>+'1. Свод'!#REF!-'1. Свод (2)'!O11</f>
        <v>#REF!</v>
      </c>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row>
    <row r="12" spans="1:100" s="34" customFormat="1" ht="36" customHeight="1" x14ac:dyDescent="0.25">
      <c r="A12" s="65"/>
      <c r="B12" s="187"/>
      <c r="C12" s="72" t="s">
        <v>17</v>
      </c>
      <c r="D12" s="73" t="e">
        <f t="shared" si="4"/>
        <v>#REF!</v>
      </c>
      <c r="E12" s="73" t="e">
        <f t="shared" si="4"/>
        <v>#REF!</v>
      </c>
      <c r="F12" s="74" t="e">
        <f t="shared" si="5"/>
        <v>#REF!</v>
      </c>
      <c r="G12" s="67" t="e">
        <f>+SUMIFS(#REF!,#REF!,C12)</f>
        <v>#REF!</v>
      </c>
      <c r="H12" s="67" t="e">
        <f>+SUMIFS(#REF!,#REF!,C12)</f>
        <v>#REF!</v>
      </c>
      <c r="I12" s="68"/>
      <c r="J12" s="67" t="e">
        <f t="shared" si="7"/>
        <v>#REF!</v>
      </c>
      <c r="K12" s="67" t="e">
        <f>+SUMIFS(#REF!,#REF!,C12)</f>
        <v>#REF!</v>
      </c>
      <c r="L12" s="67" t="e">
        <f>+SUMIFS(#REF!,#REF!,C12)</f>
        <v>#REF!</v>
      </c>
      <c r="M12" s="69" t="e">
        <f>+SUMIFS(#REF!,#REF!,C12)</f>
        <v>#REF!</v>
      </c>
      <c r="N12" s="73">
        <v>10</v>
      </c>
      <c r="O12" s="67">
        <v>1</v>
      </c>
      <c r="P12" s="68">
        <v>0.1</v>
      </c>
      <c r="Q12" s="67">
        <v>9</v>
      </c>
      <c r="R12" s="70">
        <v>4</v>
      </c>
      <c r="S12" s="71">
        <f>+SUMIFS('2. Июнь'!K:K,'2. Июнь'!F:F,C12)</f>
        <v>8</v>
      </c>
      <c r="T12" s="70">
        <f>+SUMIFS('2. Июнь'!I:I,'2. Июнь'!F:F,C12)</f>
        <v>0</v>
      </c>
      <c r="U12" s="36" t="e">
        <f>+'1. Свод'!#REF!-'1. Свод (2)'!O12</f>
        <v>#REF!</v>
      </c>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row>
    <row r="13" spans="1:100" s="35" customFormat="1" ht="36" customHeight="1" x14ac:dyDescent="0.25">
      <c r="A13" s="65" t="s">
        <v>18</v>
      </c>
      <c r="B13" s="187"/>
      <c r="C13" s="66" t="s">
        <v>161</v>
      </c>
      <c r="D13" s="67" t="e">
        <f t="shared" si="4"/>
        <v>#REF!</v>
      </c>
      <c r="E13" s="67" t="e">
        <f t="shared" si="4"/>
        <v>#REF!</v>
      </c>
      <c r="F13" s="68" t="e">
        <f t="shared" si="5"/>
        <v>#REF!</v>
      </c>
      <c r="G13" s="67" t="e">
        <f>+SUMIFS(#REF!,#REF!,C13)</f>
        <v>#REF!</v>
      </c>
      <c r="H13" s="67" t="e">
        <f>+SUMIFS(#REF!,#REF!,C13)</f>
        <v>#REF!</v>
      </c>
      <c r="I13" s="68" t="e">
        <f t="shared" si="6"/>
        <v>#REF!</v>
      </c>
      <c r="J13" s="67" t="e">
        <f t="shared" si="7"/>
        <v>#REF!</v>
      </c>
      <c r="K13" s="67" t="e">
        <f>+SUMIFS(#REF!,#REF!,C13)</f>
        <v>#REF!</v>
      </c>
      <c r="L13" s="67" t="e">
        <f>+SUMIFS(#REF!,#REF!,C13)</f>
        <v>#REF!</v>
      </c>
      <c r="M13" s="69" t="e">
        <f>+SUMIFS(#REF!,#REF!,C13)</f>
        <v>#REF!</v>
      </c>
      <c r="N13" s="67">
        <v>6</v>
      </c>
      <c r="O13" s="67">
        <v>0</v>
      </c>
      <c r="P13" s="68">
        <v>0</v>
      </c>
      <c r="Q13" s="67">
        <v>6</v>
      </c>
      <c r="R13" s="70">
        <v>0</v>
      </c>
      <c r="S13" s="71">
        <f>+SUMIFS('2. Июнь'!K:K,'2. Июнь'!F:F,C13)</f>
        <v>0</v>
      </c>
      <c r="T13" s="70">
        <f>+SUMIFS('2. Июнь'!I:I,'2. Июнь'!F:F,C13)</f>
        <v>0</v>
      </c>
      <c r="U13" s="36">
        <f>+'1. Свод'!E12-'1. Свод (2)'!O13</f>
        <v>0</v>
      </c>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row>
    <row r="14" spans="1:100" s="35" customFormat="1" ht="36" customHeight="1" x14ac:dyDescent="0.25">
      <c r="A14" s="65"/>
      <c r="B14" s="187"/>
      <c r="C14" s="72" t="s">
        <v>21</v>
      </c>
      <c r="D14" s="73" t="e">
        <f t="shared" si="4"/>
        <v>#REF!</v>
      </c>
      <c r="E14" s="73" t="e">
        <f t="shared" si="4"/>
        <v>#REF!</v>
      </c>
      <c r="F14" s="74" t="e">
        <f t="shared" si="5"/>
        <v>#REF!</v>
      </c>
      <c r="G14" s="67" t="e">
        <f>+SUMIFS(#REF!,#REF!,C14)</f>
        <v>#REF!</v>
      </c>
      <c r="H14" s="67" t="e">
        <f>+SUMIFS(#REF!,#REF!,C14)</f>
        <v>#REF!</v>
      </c>
      <c r="I14" s="68"/>
      <c r="J14" s="67" t="e">
        <f t="shared" si="7"/>
        <v>#REF!</v>
      </c>
      <c r="K14" s="67" t="e">
        <f>+SUMIFS(#REF!,#REF!,C14)</f>
        <v>#REF!</v>
      </c>
      <c r="L14" s="67" t="e">
        <f>+SUMIFS(#REF!,#REF!,C14)</f>
        <v>#REF!</v>
      </c>
      <c r="M14" s="69" t="e">
        <f>+SUMIFS(#REF!,#REF!,C14)</f>
        <v>#REF!</v>
      </c>
      <c r="N14" s="73">
        <v>13</v>
      </c>
      <c r="O14" s="67">
        <v>4</v>
      </c>
      <c r="P14" s="68">
        <v>0.30769230769230799</v>
      </c>
      <c r="Q14" s="67">
        <v>9</v>
      </c>
      <c r="R14" s="70">
        <v>6</v>
      </c>
      <c r="S14" s="71">
        <f>+SUMIFS('2. Июнь'!K:K,'2. Июнь'!F:F,C14)</f>
        <v>9</v>
      </c>
      <c r="T14" s="70">
        <f>+SUMIFS('2. Июнь'!I:I,'2. Июнь'!F:F,C14)</f>
        <v>0</v>
      </c>
      <c r="U14" s="36">
        <f>+'1. Свод'!E14-'1. Свод (2)'!O14</f>
        <v>-4</v>
      </c>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row>
    <row r="15" spans="1:100" s="35" customFormat="1" ht="36" customHeight="1" x14ac:dyDescent="0.25">
      <c r="A15" s="65" t="s">
        <v>18</v>
      </c>
      <c r="B15" s="187"/>
      <c r="C15" s="72" t="s">
        <v>20</v>
      </c>
      <c r="D15" s="73" t="e">
        <f t="shared" si="4"/>
        <v>#REF!</v>
      </c>
      <c r="E15" s="73" t="e">
        <f t="shared" si="4"/>
        <v>#REF!</v>
      </c>
      <c r="F15" s="74" t="e">
        <f t="shared" si="5"/>
        <v>#REF!</v>
      </c>
      <c r="G15" s="67" t="e">
        <f>+SUMIFS(#REF!,#REF!,C15)</f>
        <v>#REF!</v>
      </c>
      <c r="H15" s="67" t="e">
        <f>+SUMIFS(#REF!,#REF!,C15)</f>
        <v>#REF!</v>
      </c>
      <c r="I15" s="68" t="e">
        <f t="shared" si="6"/>
        <v>#REF!</v>
      </c>
      <c r="J15" s="67" t="e">
        <f t="shared" si="7"/>
        <v>#REF!</v>
      </c>
      <c r="K15" s="67" t="e">
        <f>+SUMIFS(#REF!,#REF!,C15)</f>
        <v>#REF!</v>
      </c>
      <c r="L15" s="67" t="e">
        <f>+SUMIFS(#REF!,#REF!,C15)</f>
        <v>#REF!</v>
      </c>
      <c r="M15" s="69" t="e">
        <f>+SUMIFS(#REF!,#REF!,C15)</f>
        <v>#REF!</v>
      </c>
      <c r="N15" s="73">
        <v>7</v>
      </c>
      <c r="O15" s="67">
        <v>2</v>
      </c>
      <c r="P15" s="68">
        <v>0.28571428571428598</v>
      </c>
      <c r="Q15" s="67">
        <v>5</v>
      </c>
      <c r="R15" s="70">
        <v>0</v>
      </c>
      <c r="S15" s="71">
        <f>+SUMIFS('2. Июнь'!K:K,'2. Июнь'!F:F,C15)</f>
        <v>3</v>
      </c>
      <c r="T15" s="70">
        <f>+SUMIFS('2. Июнь'!I:I,'2. Июнь'!F:F,C15)</f>
        <v>0</v>
      </c>
      <c r="U15" s="36" t="e">
        <f>+'1. Свод'!#REF!-'1. Свод (2)'!O15</f>
        <v>#REF!</v>
      </c>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row>
    <row r="16" spans="1:100" s="34" customFormat="1" ht="41.25" customHeight="1" x14ac:dyDescent="0.25">
      <c r="A16" s="75"/>
      <c r="B16" s="187">
        <v>2</v>
      </c>
      <c r="C16" s="60" t="s">
        <v>22</v>
      </c>
      <c r="D16" s="61" t="e">
        <f t="shared" ref="D16:E16" si="8">SUM(D17:D23)</f>
        <v>#REF!</v>
      </c>
      <c r="E16" s="61" t="e">
        <f t="shared" si="8"/>
        <v>#REF!</v>
      </c>
      <c r="F16" s="62" t="e">
        <f t="shared" si="5"/>
        <v>#REF!</v>
      </c>
      <c r="G16" s="61" t="e">
        <f t="shared" ref="G16:T16" si="9">SUM(G17:G23)</f>
        <v>#REF!</v>
      </c>
      <c r="H16" s="61" t="e">
        <f t="shared" si="9"/>
        <v>#REF!</v>
      </c>
      <c r="I16" s="62" t="e">
        <f t="shared" si="6"/>
        <v>#REF!</v>
      </c>
      <c r="J16" s="61" t="e">
        <f t="shared" si="9"/>
        <v>#REF!</v>
      </c>
      <c r="K16" s="61" t="e">
        <f t="shared" si="9"/>
        <v>#REF!</v>
      </c>
      <c r="L16" s="61" t="e">
        <f t="shared" si="9"/>
        <v>#REF!</v>
      </c>
      <c r="M16" s="76" t="e">
        <f t="shared" si="9"/>
        <v>#REF!</v>
      </c>
      <c r="N16" s="61">
        <v>63</v>
      </c>
      <c r="O16" s="61">
        <v>4</v>
      </c>
      <c r="P16" s="62">
        <v>6.5573770491803296E-2</v>
      </c>
      <c r="Q16" s="61">
        <v>57</v>
      </c>
      <c r="R16" s="63">
        <v>4</v>
      </c>
      <c r="S16" s="64">
        <f t="shared" si="9"/>
        <v>7</v>
      </c>
      <c r="T16" s="63">
        <f t="shared" si="9"/>
        <v>0</v>
      </c>
      <c r="U16" s="36">
        <f>+'1. Свод'!E15-'1. Свод (2)'!O16</f>
        <v>1</v>
      </c>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row>
    <row r="17" spans="1:100" s="34" customFormat="1" ht="36" customHeight="1" x14ac:dyDescent="0.25">
      <c r="A17" s="77" t="s">
        <v>23</v>
      </c>
      <c r="B17" s="187"/>
      <c r="C17" s="78" t="s">
        <v>24</v>
      </c>
      <c r="D17" s="73" t="e">
        <f t="shared" ref="D17:E23" si="10">+G17+N17</f>
        <v>#REF!</v>
      </c>
      <c r="E17" s="73" t="e">
        <f t="shared" si="10"/>
        <v>#REF!</v>
      </c>
      <c r="F17" s="74" t="e">
        <f t="shared" ref="F17:F24" si="11">+E17/D17</f>
        <v>#REF!</v>
      </c>
      <c r="G17" s="67" t="e">
        <f>+SUMIFS(#REF!,#REF!,C17)</f>
        <v>#REF!</v>
      </c>
      <c r="H17" s="67" t="e">
        <f>+SUMIFS(#REF!,#REF!,C17)</f>
        <v>#REF!</v>
      </c>
      <c r="I17" s="68" t="e">
        <f t="shared" si="6"/>
        <v>#REF!</v>
      </c>
      <c r="J17" s="67" t="e">
        <f t="shared" si="7"/>
        <v>#REF!</v>
      </c>
      <c r="K17" s="67" t="e">
        <f>+SUMIFS(#REF!,#REF!,C17)</f>
        <v>#REF!</v>
      </c>
      <c r="L17" s="67" t="e">
        <f>+SUMIFS(#REF!,#REF!,C17)</f>
        <v>#REF!</v>
      </c>
      <c r="M17" s="69" t="e">
        <f>+SUMIFS(#REF!,#REF!,C17)</f>
        <v>#REF!</v>
      </c>
      <c r="N17" s="73">
        <v>9</v>
      </c>
      <c r="O17" s="67">
        <v>0</v>
      </c>
      <c r="P17" s="74">
        <v>0</v>
      </c>
      <c r="Q17" s="67">
        <v>7</v>
      </c>
      <c r="R17" s="70">
        <v>0</v>
      </c>
      <c r="S17" s="71">
        <f>+SUMIFS('2. Июнь'!K:K,'2. Июнь'!F:F,C17)</f>
        <v>1</v>
      </c>
      <c r="T17" s="70">
        <f>+SUMIFS('2. Июнь'!I:I,'2. Июнь'!F:F,C17)</f>
        <v>0</v>
      </c>
      <c r="U17" s="36">
        <f>+'1. Свод'!E16-'1. Свод (2)'!O17</f>
        <v>0</v>
      </c>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row>
    <row r="18" spans="1:100" s="34" customFormat="1" ht="36" customHeight="1" x14ac:dyDescent="0.25">
      <c r="A18" s="77"/>
      <c r="B18" s="187"/>
      <c r="C18" s="79" t="s">
        <v>162</v>
      </c>
      <c r="D18" s="73" t="e">
        <f t="shared" si="10"/>
        <v>#REF!</v>
      </c>
      <c r="E18" s="73" t="e">
        <f t="shared" si="10"/>
        <v>#REF!</v>
      </c>
      <c r="F18" s="74" t="e">
        <f t="shared" si="11"/>
        <v>#REF!</v>
      </c>
      <c r="G18" s="67" t="e">
        <f>+SUMIFS(#REF!,#REF!,C18)</f>
        <v>#REF!</v>
      </c>
      <c r="H18" s="67" t="e">
        <f>+SUMIFS(#REF!,#REF!,C18)</f>
        <v>#REF!</v>
      </c>
      <c r="I18" s="68" t="e">
        <f t="shared" si="6"/>
        <v>#REF!</v>
      </c>
      <c r="J18" s="67" t="e">
        <f t="shared" si="7"/>
        <v>#REF!</v>
      </c>
      <c r="K18" s="67" t="e">
        <f>+SUMIFS(#REF!,#REF!,C18)</f>
        <v>#REF!</v>
      </c>
      <c r="L18" s="67" t="e">
        <f>+SUMIFS(#REF!,#REF!,C18)</f>
        <v>#REF!</v>
      </c>
      <c r="M18" s="69" t="e">
        <f>+SUMIFS(#REF!,#REF!,C18)</f>
        <v>#REF!</v>
      </c>
      <c r="N18" s="73">
        <v>11</v>
      </c>
      <c r="O18" s="67">
        <v>3</v>
      </c>
      <c r="P18" s="74">
        <v>0.27272727272727298</v>
      </c>
      <c r="Q18" s="67">
        <v>8</v>
      </c>
      <c r="R18" s="70">
        <v>2</v>
      </c>
      <c r="S18" s="71">
        <f>+SUMIFS('2. Июнь'!K:K,'2. Июнь'!F:F,C18)</f>
        <v>0</v>
      </c>
      <c r="T18" s="70">
        <f>+SUMIFS('2. Июнь'!I:I,'2. Июнь'!F:F,C18)</f>
        <v>0</v>
      </c>
      <c r="U18" s="36" t="e">
        <f>+'1. Свод'!#REF!-'1. Свод (2)'!O18</f>
        <v>#REF!</v>
      </c>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row>
    <row r="19" spans="1:100" s="34" customFormat="1" ht="36" customHeight="1" x14ac:dyDescent="0.25">
      <c r="A19" s="77"/>
      <c r="B19" s="187"/>
      <c r="C19" s="80" t="s">
        <v>25</v>
      </c>
      <c r="D19" s="67" t="e">
        <f t="shared" si="10"/>
        <v>#REF!</v>
      </c>
      <c r="E19" s="67" t="e">
        <f t="shared" si="10"/>
        <v>#REF!</v>
      </c>
      <c r="F19" s="68" t="e">
        <f t="shared" si="11"/>
        <v>#REF!</v>
      </c>
      <c r="G19" s="67" t="e">
        <f>+SUMIFS(#REF!,#REF!,C19)</f>
        <v>#REF!</v>
      </c>
      <c r="H19" s="67" t="e">
        <f>+SUMIFS(#REF!,#REF!,C19)</f>
        <v>#REF!</v>
      </c>
      <c r="I19" s="68" t="e">
        <f t="shared" si="6"/>
        <v>#REF!</v>
      </c>
      <c r="J19" s="67" t="e">
        <f t="shared" si="7"/>
        <v>#REF!</v>
      </c>
      <c r="K19" s="67" t="e">
        <f>+SUMIFS(#REF!,#REF!,C19)</f>
        <v>#REF!</v>
      </c>
      <c r="L19" s="67" t="e">
        <f>+SUMIFS(#REF!,#REF!,C19)</f>
        <v>#REF!</v>
      </c>
      <c r="M19" s="69" t="e">
        <f>+SUMIFS(#REF!,#REF!,C19)</f>
        <v>#REF!</v>
      </c>
      <c r="N19" s="73">
        <v>13</v>
      </c>
      <c r="O19" s="67">
        <v>1</v>
      </c>
      <c r="P19" s="68">
        <v>7.69230769230769E-2</v>
      </c>
      <c r="Q19" s="67">
        <v>12</v>
      </c>
      <c r="R19" s="70">
        <v>0</v>
      </c>
      <c r="S19" s="71">
        <f>+SUMIFS('2. Июнь'!K:K,'2. Июнь'!F:F,C19)</f>
        <v>6</v>
      </c>
      <c r="T19" s="70">
        <f>+SUMIFS('2. Июнь'!I:I,'2. Июнь'!F:F,C19)</f>
        <v>0</v>
      </c>
      <c r="U19" s="36" t="e">
        <f>+'1. Свод'!#REF!-'1. Свод (2)'!O19</f>
        <v>#REF!</v>
      </c>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row>
    <row r="20" spans="1:100" s="34" customFormat="1" ht="36" customHeight="1" x14ac:dyDescent="0.25">
      <c r="A20" s="77"/>
      <c r="B20" s="187"/>
      <c r="C20" s="81" t="s">
        <v>163</v>
      </c>
      <c r="D20" s="73" t="e">
        <f t="shared" si="10"/>
        <v>#REF!</v>
      </c>
      <c r="E20" s="73" t="e">
        <f t="shared" si="10"/>
        <v>#REF!</v>
      </c>
      <c r="F20" s="74" t="e">
        <f t="shared" si="11"/>
        <v>#REF!</v>
      </c>
      <c r="G20" s="67" t="e">
        <f>+SUMIFS(#REF!,#REF!,C20)</f>
        <v>#REF!</v>
      </c>
      <c r="H20" s="67" t="e">
        <f>+SUMIFS(#REF!,#REF!,C20)</f>
        <v>#REF!</v>
      </c>
      <c r="I20" s="68"/>
      <c r="J20" s="67" t="e">
        <f t="shared" si="7"/>
        <v>#REF!</v>
      </c>
      <c r="K20" s="67" t="e">
        <f>+SUMIFS(#REF!,#REF!,C20)</f>
        <v>#REF!</v>
      </c>
      <c r="L20" s="67" t="e">
        <f>+SUMIFS(#REF!,#REF!,C20)</f>
        <v>#REF!</v>
      </c>
      <c r="M20" s="69" t="e">
        <f>+SUMIFS(#REF!,#REF!,C20)</f>
        <v>#REF!</v>
      </c>
      <c r="N20" s="73">
        <v>5</v>
      </c>
      <c r="O20" s="67">
        <v>0</v>
      </c>
      <c r="P20" s="74">
        <v>0</v>
      </c>
      <c r="Q20" s="67">
        <v>5</v>
      </c>
      <c r="R20" s="70">
        <v>1</v>
      </c>
      <c r="S20" s="71">
        <f>+SUMIFS('2. Июнь'!K:K,'2. Июнь'!F:F,C20)</f>
        <v>0</v>
      </c>
      <c r="T20" s="70">
        <f>+SUMIFS('2. Июнь'!I:I,'2. Июнь'!F:F,C20)</f>
        <v>0</v>
      </c>
      <c r="U20" s="36" t="e">
        <f>+'1. Свод'!#REF!-'1. Свод (2)'!O20</f>
        <v>#REF!</v>
      </c>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row>
    <row r="21" spans="1:100" s="34" customFormat="1" ht="36" customHeight="1" x14ac:dyDescent="0.25">
      <c r="A21" s="77"/>
      <c r="B21" s="187"/>
      <c r="C21" s="81" t="s">
        <v>164</v>
      </c>
      <c r="D21" s="73" t="e">
        <f t="shared" si="10"/>
        <v>#REF!</v>
      </c>
      <c r="E21" s="73" t="e">
        <f t="shared" si="10"/>
        <v>#REF!</v>
      </c>
      <c r="F21" s="74" t="e">
        <f t="shared" si="11"/>
        <v>#REF!</v>
      </c>
      <c r="G21" s="67" t="e">
        <f>+SUMIFS(#REF!,#REF!,C21)</f>
        <v>#REF!</v>
      </c>
      <c r="H21" s="67" t="e">
        <f>+SUMIFS(#REF!,#REF!,C21)</f>
        <v>#REF!</v>
      </c>
      <c r="I21" s="68"/>
      <c r="J21" s="67" t="e">
        <f t="shared" si="7"/>
        <v>#REF!</v>
      </c>
      <c r="K21" s="67" t="e">
        <f>+SUMIFS(#REF!,#REF!,C21)</f>
        <v>#REF!</v>
      </c>
      <c r="L21" s="67" t="e">
        <f>+SUMIFS(#REF!,#REF!,C21)</f>
        <v>#REF!</v>
      </c>
      <c r="M21" s="69" t="e">
        <f>+SUMIFS(#REF!,#REF!,C21)</f>
        <v>#REF!</v>
      </c>
      <c r="N21" s="73">
        <v>1</v>
      </c>
      <c r="O21" s="67">
        <v>0</v>
      </c>
      <c r="P21" s="74">
        <v>0</v>
      </c>
      <c r="Q21" s="67">
        <v>1</v>
      </c>
      <c r="R21" s="70">
        <v>0</v>
      </c>
      <c r="S21" s="71">
        <f>+SUMIFS('2. Июнь'!K:K,'2. Июнь'!F:F,C21)</f>
        <v>0</v>
      </c>
      <c r="T21" s="70">
        <f>+SUMIFS('2. Июнь'!I:I,'2. Июнь'!F:F,C21)</f>
        <v>0</v>
      </c>
      <c r="U21" s="36" t="e">
        <f>+'1. Свод'!#REF!-'1. Свод (2)'!O21</f>
        <v>#REF!</v>
      </c>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row>
    <row r="22" spans="1:100" s="34" customFormat="1" ht="36" customHeight="1" x14ac:dyDescent="0.25">
      <c r="A22" s="77"/>
      <c r="B22" s="187"/>
      <c r="C22" s="81" t="s">
        <v>27</v>
      </c>
      <c r="D22" s="73" t="e">
        <f t="shared" si="10"/>
        <v>#REF!</v>
      </c>
      <c r="E22" s="73" t="e">
        <f t="shared" si="10"/>
        <v>#REF!</v>
      </c>
      <c r="F22" s="74" t="e">
        <f t="shared" si="11"/>
        <v>#REF!</v>
      </c>
      <c r="G22" s="67" t="e">
        <f>+SUMIFS(#REF!,#REF!,C22)</f>
        <v>#REF!</v>
      </c>
      <c r="H22" s="67" t="e">
        <f>+SUMIFS(#REF!,#REF!,C22)</f>
        <v>#REF!</v>
      </c>
      <c r="I22" s="68"/>
      <c r="J22" s="67" t="e">
        <f t="shared" si="7"/>
        <v>#REF!</v>
      </c>
      <c r="K22" s="67" t="e">
        <f>+SUMIFS(#REF!,#REF!,C22)</f>
        <v>#REF!</v>
      </c>
      <c r="L22" s="67" t="e">
        <f>+SUMIFS(#REF!,#REF!,C22)</f>
        <v>#REF!</v>
      </c>
      <c r="M22" s="69" t="e">
        <f>+SUMIFS(#REF!,#REF!,C22)</f>
        <v>#REF!</v>
      </c>
      <c r="N22" s="73">
        <v>1</v>
      </c>
      <c r="O22" s="67">
        <v>0</v>
      </c>
      <c r="P22" s="74">
        <v>0</v>
      </c>
      <c r="Q22" s="67">
        <v>1</v>
      </c>
      <c r="R22" s="70">
        <v>1</v>
      </c>
      <c r="S22" s="71">
        <f>+SUMIFS('2. Июнь'!K:K,'2. Июнь'!F:F,C22)</f>
        <v>0</v>
      </c>
      <c r="T22" s="70">
        <f>+SUMIFS('2. Июнь'!I:I,'2. Июнь'!F:F,C22)</f>
        <v>0</v>
      </c>
      <c r="U22" s="36" t="e">
        <f>+'1. Свод'!#REF!-'1. Свод (2)'!O22</f>
        <v>#REF!</v>
      </c>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row>
    <row r="23" spans="1:100" s="34" customFormat="1" ht="36" customHeight="1" x14ac:dyDescent="0.25">
      <c r="A23" s="77"/>
      <c r="B23" s="187"/>
      <c r="C23" s="81" t="s">
        <v>29</v>
      </c>
      <c r="D23" s="73" t="e">
        <f t="shared" si="10"/>
        <v>#REF!</v>
      </c>
      <c r="E23" s="73" t="e">
        <f t="shared" si="10"/>
        <v>#REF!</v>
      </c>
      <c r="F23" s="74" t="e">
        <f t="shared" si="11"/>
        <v>#REF!</v>
      </c>
      <c r="G23" s="67" t="e">
        <f>+SUMIFS(#REF!,#REF!,C23)</f>
        <v>#REF!</v>
      </c>
      <c r="H23" s="67" t="e">
        <f>+SUMIFS(#REF!,#REF!,C23)</f>
        <v>#REF!</v>
      </c>
      <c r="I23" s="68" t="e">
        <f t="shared" si="6"/>
        <v>#REF!</v>
      </c>
      <c r="J23" s="67" t="e">
        <f t="shared" si="7"/>
        <v>#REF!</v>
      </c>
      <c r="K23" s="67" t="e">
        <f>+SUMIFS(#REF!,#REF!,C23)</f>
        <v>#REF!</v>
      </c>
      <c r="L23" s="67" t="e">
        <f>+SUMIFS(#REF!,#REF!,C23)</f>
        <v>#REF!</v>
      </c>
      <c r="M23" s="69" t="e">
        <f>+SUMIFS(#REF!,#REF!,C23)</f>
        <v>#REF!</v>
      </c>
      <c r="N23" s="73">
        <v>23</v>
      </c>
      <c r="O23" s="67">
        <v>0</v>
      </c>
      <c r="P23" s="74">
        <v>0</v>
      </c>
      <c r="Q23" s="67">
        <v>23</v>
      </c>
      <c r="R23" s="70">
        <v>0</v>
      </c>
      <c r="S23" s="71">
        <f>+SUMIFS('2. Июнь'!K:K,'2. Июнь'!F:F,C23)</f>
        <v>0</v>
      </c>
      <c r="T23" s="70">
        <f>+SUMIFS('2. Июнь'!I:I,'2. Июнь'!F:F,C23)</f>
        <v>0</v>
      </c>
      <c r="U23" s="36" t="e">
        <f>+'1. Свод'!#REF!-'1. Свод (2)'!O23</f>
        <v>#REF!</v>
      </c>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row>
    <row r="24" spans="1:100" s="34" customFormat="1" ht="48.75" customHeight="1" x14ac:dyDescent="0.25">
      <c r="A24" s="75"/>
      <c r="B24" s="187">
        <f>+B16+1</f>
        <v>3</v>
      </c>
      <c r="C24" s="60" t="s">
        <v>30</v>
      </c>
      <c r="D24" s="61" t="e">
        <f t="shared" ref="D24:E24" si="12">SUM(D25:D33)</f>
        <v>#REF!</v>
      </c>
      <c r="E24" s="61" t="e">
        <f t="shared" si="12"/>
        <v>#REF!</v>
      </c>
      <c r="F24" s="62" t="e">
        <f t="shared" si="11"/>
        <v>#REF!</v>
      </c>
      <c r="G24" s="61" t="e">
        <f>SUM(G25:G33)</f>
        <v>#REF!</v>
      </c>
      <c r="H24" s="61" t="e">
        <f t="shared" ref="H24:T24" si="13">SUM(H25:H33)</f>
        <v>#REF!</v>
      </c>
      <c r="I24" s="62" t="e">
        <f t="shared" si="6"/>
        <v>#REF!</v>
      </c>
      <c r="J24" s="61" t="e">
        <f t="shared" si="13"/>
        <v>#REF!</v>
      </c>
      <c r="K24" s="61" t="e">
        <f t="shared" si="13"/>
        <v>#REF!</v>
      </c>
      <c r="L24" s="61" t="e">
        <f t="shared" si="13"/>
        <v>#REF!</v>
      </c>
      <c r="M24" s="76" t="e">
        <f t="shared" si="13"/>
        <v>#REF!</v>
      </c>
      <c r="N24" s="61">
        <v>112</v>
      </c>
      <c r="O24" s="61">
        <f>SUM(O25:O33)</f>
        <v>25</v>
      </c>
      <c r="P24" s="62">
        <v>0.22018348623853201</v>
      </c>
      <c r="Q24" s="61">
        <v>85</v>
      </c>
      <c r="R24" s="63">
        <v>4</v>
      </c>
      <c r="S24" s="64">
        <f t="shared" si="13"/>
        <v>56</v>
      </c>
      <c r="T24" s="63">
        <f t="shared" si="13"/>
        <v>0</v>
      </c>
      <c r="U24" s="36">
        <f>+'1. Свод'!E21-'1. Свод (2)'!O24</f>
        <v>-17</v>
      </c>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row>
    <row r="25" spans="1:100" s="34" customFormat="1" ht="36" customHeight="1" x14ac:dyDescent="0.25">
      <c r="A25" s="82" t="s">
        <v>31</v>
      </c>
      <c r="B25" s="187"/>
      <c r="C25" s="72" t="s">
        <v>32</v>
      </c>
      <c r="D25" s="73" t="e">
        <f t="shared" ref="D25:E33" si="14">+G25+N25</f>
        <v>#REF!</v>
      </c>
      <c r="E25" s="73" t="e">
        <f t="shared" si="14"/>
        <v>#REF!</v>
      </c>
      <c r="F25" s="74" t="e">
        <f t="shared" ref="F25:F34" si="15">+E25/D25</f>
        <v>#REF!</v>
      </c>
      <c r="G25" s="67" t="e">
        <f>+SUMIFS(#REF!,#REF!,C25)</f>
        <v>#REF!</v>
      </c>
      <c r="H25" s="67" t="e">
        <f>+SUMIFS(#REF!,#REF!,C25)</f>
        <v>#REF!</v>
      </c>
      <c r="I25" s="68" t="e">
        <f t="shared" si="6"/>
        <v>#REF!</v>
      </c>
      <c r="J25" s="67" t="e">
        <f t="shared" si="7"/>
        <v>#REF!</v>
      </c>
      <c r="K25" s="67" t="e">
        <f>+SUMIFS(#REF!,#REF!,C25)</f>
        <v>#REF!</v>
      </c>
      <c r="L25" s="67" t="e">
        <f>+SUMIFS(#REF!,#REF!,C25)</f>
        <v>#REF!</v>
      </c>
      <c r="M25" s="69" t="e">
        <f>+SUMIFS(#REF!,#REF!,C25)</f>
        <v>#REF!</v>
      </c>
      <c r="N25" s="73">
        <v>9</v>
      </c>
      <c r="O25" s="67">
        <v>2</v>
      </c>
      <c r="P25" s="74">
        <v>0.22222222222222199</v>
      </c>
      <c r="Q25" s="67">
        <v>7</v>
      </c>
      <c r="R25" s="70">
        <v>0</v>
      </c>
      <c r="S25" s="71">
        <f>+SUMIFS('2. Июнь'!K:K,'2. Июнь'!F:F,C25)</f>
        <v>0</v>
      </c>
      <c r="T25" s="70">
        <f>+SUMIFS('2. Июнь'!I:I,'2. Июнь'!F:F,C25)</f>
        <v>0</v>
      </c>
      <c r="U25" s="36">
        <f>+'1. Свод'!E22-'1. Свод (2)'!O25</f>
        <v>-1</v>
      </c>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row>
    <row r="26" spans="1:100" s="34" customFormat="1" ht="36" customHeight="1" x14ac:dyDescent="0.25">
      <c r="A26" s="82" t="s">
        <v>31</v>
      </c>
      <c r="B26" s="187"/>
      <c r="C26" s="83" t="s">
        <v>33</v>
      </c>
      <c r="D26" s="73" t="e">
        <f t="shared" si="14"/>
        <v>#REF!</v>
      </c>
      <c r="E26" s="73" t="e">
        <f t="shared" si="14"/>
        <v>#REF!</v>
      </c>
      <c r="F26" s="74" t="e">
        <f t="shared" si="15"/>
        <v>#REF!</v>
      </c>
      <c r="G26" s="67" t="e">
        <f>+SUMIFS(#REF!,#REF!,C26)</f>
        <v>#REF!</v>
      </c>
      <c r="H26" s="67" t="e">
        <f>+SUMIFS(#REF!,#REF!,C26)</f>
        <v>#REF!</v>
      </c>
      <c r="I26" s="68" t="e">
        <f t="shared" si="6"/>
        <v>#REF!</v>
      </c>
      <c r="J26" s="67" t="e">
        <f t="shared" si="7"/>
        <v>#REF!</v>
      </c>
      <c r="K26" s="67" t="e">
        <f>+SUMIFS(#REF!,#REF!,C26)</f>
        <v>#REF!</v>
      </c>
      <c r="L26" s="67" t="e">
        <f>+SUMIFS(#REF!,#REF!,C26)</f>
        <v>#REF!</v>
      </c>
      <c r="M26" s="69" t="e">
        <f>+SUMIFS(#REF!,#REF!,C26)</f>
        <v>#REF!</v>
      </c>
      <c r="N26" s="73">
        <v>19</v>
      </c>
      <c r="O26" s="67">
        <v>2</v>
      </c>
      <c r="P26" s="74">
        <v>0.125</v>
      </c>
      <c r="Q26" s="67">
        <v>14</v>
      </c>
      <c r="R26" s="70">
        <v>1</v>
      </c>
      <c r="S26" s="71">
        <f>+SUMIFS('2. Июнь'!K:K,'2. Июнь'!F:F,C26)</f>
        <v>6</v>
      </c>
      <c r="T26" s="70">
        <f>+SUMIFS('2. Июнь'!I:I,'2. Июнь'!F:F,C26)</f>
        <v>0</v>
      </c>
      <c r="U26" s="36">
        <f>+'1. Свод'!E23-'1. Свод (2)'!O26</f>
        <v>0</v>
      </c>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row>
    <row r="27" spans="1:100" s="34" customFormat="1" ht="36" customHeight="1" x14ac:dyDescent="0.25">
      <c r="A27" s="82" t="s">
        <v>31</v>
      </c>
      <c r="B27" s="187"/>
      <c r="C27" s="84" t="s">
        <v>34</v>
      </c>
      <c r="D27" s="73" t="e">
        <f t="shared" si="14"/>
        <v>#REF!</v>
      </c>
      <c r="E27" s="73" t="e">
        <f t="shared" si="14"/>
        <v>#REF!</v>
      </c>
      <c r="F27" s="74" t="e">
        <f t="shared" si="15"/>
        <v>#REF!</v>
      </c>
      <c r="G27" s="67" t="e">
        <f>+SUMIFS(#REF!,#REF!,C27)</f>
        <v>#REF!</v>
      </c>
      <c r="H27" s="67" t="e">
        <f>+SUMIFS(#REF!,#REF!,C27)</f>
        <v>#REF!</v>
      </c>
      <c r="I27" s="68" t="e">
        <f t="shared" si="6"/>
        <v>#REF!</v>
      </c>
      <c r="J27" s="67" t="e">
        <f t="shared" si="7"/>
        <v>#REF!</v>
      </c>
      <c r="K27" s="67" t="e">
        <f>+SUMIFS(#REF!,#REF!,C27)</f>
        <v>#REF!</v>
      </c>
      <c r="L27" s="67" t="e">
        <f>+SUMIFS(#REF!,#REF!,C27)</f>
        <v>#REF!</v>
      </c>
      <c r="M27" s="69" t="e">
        <f>+SUMIFS(#REF!,#REF!,C27)</f>
        <v>#REF!</v>
      </c>
      <c r="N27" s="73">
        <v>42</v>
      </c>
      <c r="O27" s="67">
        <v>11</v>
      </c>
      <c r="P27" s="74">
        <v>0.238095238095238</v>
      </c>
      <c r="Q27" s="67">
        <v>31</v>
      </c>
      <c r="R27" s="70">
        <v>1</v>
      </c>
      <c r="S27" s="71">
        <f>+SUMIFS('2. Июнь'!K:K,'2. Июнь'!F:F,C27)</f>
        <v>26</v>
      </c>
      <c r="T27" s="70">
        <f>+SUMIFS('2. Июнь'!I:I,'2. Июнь'!F:F,C27)</f>
        <v>0</v>
      </c>
      <c r="U27" s="36">
        <f>+'1. Свод'!E24-'1. Свод (2)'!O27</f>
        <v>-11</v>
      </c>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row>
    <row r="28" spans="1:100" s="34" customFormat="1" ht="36" customHeight="1" x14ac:dyDescent="0.25">
      <c r="A28" s="82"/>
      <c r="B28" s="187"/>
      <c r="C28" s="72" t="s">
        <v>36</v>
      </c>
      <c r="D28" s="73" t="e">
        <f t="shared" si="14"/>
        <v>#REF!</v>
      </c>
      <c r="E28" s="73" t="e">
        <f t="shared" si="14"/>
        <v>#REF!</v>
      </c>
      <c r="F28" s="74" t="e">
        <f t="shared" si="15"/>
        <v>#REF!</v>
      </c>
      <c r="G28" s="67" t="e">
        <f>+SUMIFS(#REF!,#REF!,C28)</f>
        <v>#REF!</v>
      </c>
      <c r="H28" s="67" t="e">
        <f>+SUMIFS(#REF!,#REF!,C28)</f>
        <v>#REF!</v>
      </c>
      <c r="I28" s="68"/>
      <c r="J28" s="67" t="e">
        <f t="shared" si="7"/>
        <v>#REF!</v>
      </c>
      <c r="K28" s="67" t="e">
        <f>+SUMIFS(#REF!,#REF!,C28)</f>
        <v>#REF!</v>
      </c>
      <c r="L28" s="67" t="e">
        <f>+SUMIFS(#REF!,#REF!,C28)</f>
        <v>#REF!</v>
      </c>
      <c r="M28" s="69" t="e">
        <f>+SUMIFS(#REF!,#REF!,C28)</f>
        <v>#REF!</v>
      </c>
      <c r="N28" s="73">
        <v>4</v>
      </c>
      <c r="O28" s="67">
        <v>2</v>
      </c>
      <c r="P28" s="74">
        <v>0.5</v>
      </c>
      <c r="Q28" s="67">
        <v>2</v>
      </c>
      <c r="R28" s="70">
        <v>1</v>
      </c>
      <c r="S28" s="71">
        <f>+SUMIFS('2. Июнь'!K:K,'2. Июнь'!F:F,C28)</f>
        <v>1</v>
      </c>
      <c r="T28" s="70">
        <f>+SUMIFS('2. Июнь'!I:I,'2. Июнь'!F:F,C28)</f>
        <v>0</v>
      </c>
      <c r="U28" s="36" t="e">
        <f>+'1. Свод'!#REF!-'1. Свод (2)'!O28</f>
        <v>#REF!</v>
      </c>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row>
    <row r="29" spans="1:100" s="34" customFormat="1" ht="36" customHeight="1" x14ac:dyDescent="0.25">
      <c r="A29" s="82"/>
      <c r="B29" s="187"/>
      <c r="C29" s="72" t="s">
        <v>165</v>
      </c>
      <c r="D29" s="73" t="e">
        <f t="shared" si="14"/>
        <v>#REF!</v>
      </c>
      <c r="E29" s="73" t="e">
        <f t="shared" si="14"/>
        <v>#REF!</v>
      </c>
      <c r="F29" s="74" t="e">
        <f t="shared" si="15"/>
        <v>#REF!</v>
      </c>
      <c r="G29" s="67" t="e">
        <f>+SUMIFS(#REF!,#REF!,C29)</f>
        <v>#REF!</v>
      </c>
      <c r="H29" s="67" t="e">
        <f>+SUMIFS(#REF!,#REF!,C29)</f>
        <v>#REF!</v>
      </c>
      <c r="I29" s="68"/>
      <c r="J29" s="67" t="e">
        <f t="shared" si="7"/>
        <v>#REF!</v>
      </c>
      <c r="K29" s="67" t="e">
        <f>+SUMIFS(#REF!,#REF!,C29)</f>
        <v>#REF!</v>
      </c>
      <c r="L29" s="67" t="e">
        <f>+SUMIFS(#REF!,#REF!,C29)</f>
        <v>#REF!</v>
      </c>
      <c r="M29" s="69" t="e">
        <f>+SUMIFS(#REF!,#REF!,C29)</f>
        <v>#REF!</v>
      </c>
      <c r="N29" s="73">
        <v>1</v>
      </c>
      <c r="O29" s="67">
        <v>0</v>
      </c>
      <c r="P29" s="74">
        <v>0</v>
      </c>
      <c r="Q29" s="67">
        <v>1</v>
      </c>
      <c r="R29" s="70">
        <v>0</v>
      </c>
      <c r="S29" s="71">
        <f>+SUMIFS('2. Июнь'!K:K,'2. Июнь'!F:F,C29)</f>
        <v>0</v>
      </c>
      <c r="T29" s="70">
        <f>+SUMIFS('2. Июнь'!I:I,'2. Июнь'!F:F,C29)</f>
        <v>0</v>
      </c>
      <c r="U29" s="36" t="e">
        <f>+'1. Свод'!#REF!-'1. Свод (2)'!O29</f>
        <v>#REF!</v>
      </c>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row>
    <row r="30" spans="1:100" s="34" customFormat="1" ht="36" customHeight="1" x14ac:dyDescent="0.25">
      <c r="A30" s="82"/>
      <c r="B30" s="187"/>
      <c r="C30" s="72" t="s">
        <v>35</v>
      </c>
      <c r="D30" s="73" t="e">
        <f t="shared" si="14"/>
        <v>#REF!</v>
      </c>
      <c r="E30" s="73" t="e">
        <f t="shared" si="14"/>
        <v>#REF!</v>
      </c>
      <c r="F30" s="74" t="e">
        <f t="shared" si="15"/>
        <v>#REF!</v>
      </c>
      <c r="G30" s="67" t="e">
        <f>+SUMIFS(#REF!,#REF!,C30)</f>
        <v>#REF!</v>
      </c>
      <c r="H30" s="67" t="e">
        <f>+SUMIFS(#REF!,#REF!,C30)</f>
        <v>#REF!</v>
      </c>
      <c r="I30" s="68" t="e">
        <f t="shared" si="6"/>
        <v>#REF!</v>
      </c>
      <c r="J30" s="67" t="e">
        <f t="shared" si="7"/>
        <v>#REF!</v>
      </c>
      <c r="K30" s="67" t="e">
        <f>+SUMIFS(#REF!,#REF!,C30)</f>
        <v>#REF!</v>
      </c>
      <c r="L30" s="67" t="e">
        <f>+SUMIFS(#REF!,#REF!,C30)</f>
        <v>#REF!</v>
      </c>
      <c r="M30" s="69" t="e">
        <f>+SUMIFS(#REF!,#REF!,C30)</f>
        <v>#REF!</v>
      </c>
      <c r="N30" s="73">
        <v>25</v>
      </c>
      <c r="O30" s="67">
        <v>4</v>
      </c>
      <c r="P30" s="74">
        <v>0.16</v>
      </c>
      <c r="Q30" s="67">
        <v>21</v>
      </c>
      <c r="R30" s="70">
        <v>0</v>
      </c>
      <c r="S30" s="71">
        <f>+SUMIFS('2. Июнь'!K:K,'2. Июнь'!F:F,C30)</f>
        <v>19</v>
      </c>
      <c r="T30" s="70">
        <f>+SUMIFS('2. Июнь'!I:I,'2. Июнь'!F:F,C30)</f>
        <v>0</v>
      </c>
      <c r="U30" s="36">
        <f>+'1. Свод'!E26-'1. Свод (2)'!O30</f>
        <v>-4</v>
      </c>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row>
    <row r="31" spans="1:100" s="34" customFormat="1" ht="36" customHeight="1" x14ac:dyDescent="0.25">
      <c r="A31" s="82"/>
      <c r="B31" s="187"/>
      <c r="C31" s="72" t="s">
        <v>38</v>
      </c>
      <c r="D31" s="73" t="e">
        <f t="shared" si="14"/>
        <v>#REF!</v>
      </c>
      <c r="E31" s="73" t="e">
        <f t="shared" si="14"/>
        <v>#REF!</v>
      </c>
      <c r="F31" s="74" t="e">
        <f t="shared" si="15"/>
        <v>#REF!</v>
      </c>
      <c r="G31" s="67" t="e">
        <f>+SUMIFS(#REF!,#REF!,C31)</f>
        <v>#REF!</v>
      </c>
      <c r="H31" s="67" t="e">
        <f>+SUMIFS(#REF!,#REF!,C31)</f>
        <v>#REF!</v>
      </c>
      <c r="I31" s="68"/>
      <c r="J31" s="67" t="e">
        <f t="shared" si="7"/>
        <v>#REF!</v>
      </c>
      <c r="K31" s="67" t="e">
        <f>+SUMIFS(#REF!,#REF!,C31)</f>
        <v>#REF!</v>
      </c>
      <c r="L31" s="67" t="e">
        <f>+SUMIFS(#REF!,#REF!,C31)</f>
        <v>#REF!</v>
      </c>
      <c r="M31" s="69" t="e">
        <f>+SUMIFS(#REF!,#REF!,C31)</f>
        <v>#REF!</v>
      </c>
      <c r="N31" s="73">
        <v>1</v>
      </c>
      <c r="O31" s="67">
        <v>1</v>
      </c>
      <c r="P31" s="74">
        <v>1</v>
      </c>
      <c r="Q31" s="67">
        <v>0</v>
      </c>
      <c r="R31" s="70">
        <v>0</v>
      </c>
      <c r="S31" s="71">
        <f>+SUMIFS('2. Июнь'!K:K,'2. Июнь'!F:F,C31)</f>
        <v>0</v>
      </c>
      <c r="T31" s="70">
        <f>+SUMIFS('2. Июнь'!I:I,'2. Июнь'!F:F,C31)</f>
        <v>0</v>
      </c>
      <c r="U31" s="36" t="e">
        <f>+'1. Свод'!#REF!-'1. Свод (2)'!O31</f>
        <v>#REF!</v>
      </c>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row>
    <row r="32" spans="1:100" s="34" customFormat="1" ht="36" customHeight="1" x14ac:dyDescent="0.25">
      <c r="A32" s="82"/>
      <c r="B32" s="187"/>
      <c r="C32" s="72" t="s">
        <v>37</v>
      </c>
      <c r="D32" s="73" t="e">
        <f t="shared" si="14"/>
        <v>#REF!</v>
      </c>
      <c r="E32" s="73" t="e">
        <f t="shared" si="14"/>
        <v>#REF!</v>
      </c>
      <c r="F32" s="74" t="e">
        <f t="shared" si="15"/>
        <v>#REF!</v>
      </c>
      <c r="G32" s="67" t="e">
        <f>+SUMIFS(#REF!,#REF!,C32)</f>
        <v>#REF!</v>
      </c>
      <c r="H32" s="67" t="e">
        <f>+SUMIFS(#REF!,#REF!,C32)</f>
        <v>#REF!</v>
      </c>
      <c r="I32" s="68"/>
      <c r="J32" s="67" t="e">
        <f t="shared" si="7"/>
        <v>#REF!</v>
      </c>
      <c r="K32" s="67" t="e">
        <f>+SUMIFS(#REF!,#REF!,C32)</f>
        <v>#REF!</v>
      </c>
      <c r="L32" s="67" t="e">
        <f>+SUMIFS(#REF!,#REF!,C32)</f>
        <v>#REF!</v>
      </c>
      <c r="M32" s="69" t="e">
        <f>+SUMIFS(#REF!,#REF!,C32)</f>
        <v>#REF!</v>
      </c>
      <c r="N32" s="73">
        <v>6</v>
      </c>
      <c r="O32" s="67">
        <v>3</v>
      </c>
      <c r="P32" s="74">
        <v>0.5</v>
      </c>
      <c r="Q32" s="67">
        <v>3</v>
      </c>
      <c r="R32" s="70">
        <v>1</v>
      </c>
      <c r="S32" s="71">
        <f>+SUMIFS('2. Июнь'!K:K,'2. Июнь'!F:F,C32)</f>
        <v>4</v>
      </c>
      <c r="T32" s="70">
        <f>+SUMIFS('2. Июнь'!I:I,'2. Июнь'!F:F,C32)</f>
        <v>0</v>
      </c>
      <c r="U32" s="36">
        <f>+'1. Свод'!E30-'1. Свод (2)'!O32</f>
        <v>0</v>
      </c>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row>
    <row r="33" spans="1:100" s="34" customFormat="1" ht="36" customHeight="1" x14ac:dyDescent="0.25">
      <c r="A33" s="82" t="s">
        <v>31</v>
      </c>
      <c r="B33" s="189"/>
      <c r="C33" s="85" t="s">
        <v>166</v>
      </c>
      <c r="D33" s="86" t="e">
        <f t="shared" si="14"/>
        <v>#REF!</v>
      </c>
      <c r="E33" s="86" t="e">
        <f t="shared" si="14"/>
        <v>#REF!</v>
      </c>
      <c r="F33" s="87" t="e">
        <f t="shared" si="15"/>
        <v>#REF!</v>
      </c>
      <c r="G33" s="88" t="e">
        <f>+SUMIFS(#REF!,#REF!,C33)</f>
        <v>#REF!</v>
      </c>
      <c r="H33" s="88" t="e">
        <f>+SUMIFS(#REF!,#REF!,C33)</f>
        <v>#REF!</v>
      </c>
      <c r="I33" s="89"/>
      <c r="J33" s="88" t="e">
        <f t="shared" si="7"/>
        <v>#REF!</v>
      </c>
      <c r="K33" s="88" t="e">
        <f>+SUMIFS(#REF!,#REF!,C33)</f>
        <v>#REF!</v>
      </c>
      <c r="L33" s="88" t="e">
        <f>+SUMIFS(#REF!,#REF!,C33)</f>
        <v>#REF!</v>
      </c>
      <c r="M33" s="90" t="e">
        <f>+SUMIFS(#REF!,#REF!,C33)</f>
        <v>#REF!</v>
      </c>
      <c r="N33" s="86">
        <v>5</v>
      </c>
      <c r="O33" s="88">
        <v>0</v>
      </c>
      <c r="P33" s="87">
        <v>0</v>
      </c>
      <c r="Q33" s="88">
        <v>5</v>
      </c>
      <c r="R33" s="91">
        <v>0</v>
      </c>
      <c r="S33" s="92">
        <f>+SUMIFS('2. Июнь'!K:K,'2. Июнь'!F:F,C33)</f>
        <v>0</v>
      </c>
      <c r="T33" s="91">
        <f>+SUMIFS('2. Июнь'!I:I,'2. Июнь'!F:F,C33)</f>
        <v>0</v>
      </c>
      <c r="U33" s="36" t="e">
        <f>+'1. Свод'!#REF!-'1. Свод (2)'!O33</f>
        <v>#REF!</v>
      </c>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row>
    <row r="34" spans="1:100" s="34" customFormat="1" ht="48.75" customHeight="1" x14ac:dyDescent="0.25">
      <c r="A34" s="93"/>
      <c r="B34" s="196">
        <v>4</v>
      </c>
      <c r="C34" s="94" t="s">
        <v>40</v>
      </c>
      <c r="D34" s="95" t="e">
        <f t="shared" ref="D34:E34" si="16">SUM(D35:D39)</f>
        <v>#REF!</v>
      </c>
      <c r="E34" s="95" t="e">
        <f t="shared" si="16"/>
        <v>#REF!</v>
      </c>
      <c r="F34" s="96" t="e">
        <f t="shared" si="15"/>
        <v>#REF!</v>
      </c>
      <c r="G34" s="95" t="e">
        <f>SUM(G35:G39)</f>
        <v>#REF!</v>
      </c>
      <c r="H34" s="95" t="e">
        <f>SUM(H35:H39)</f>
        <v>#REF!</v>
      </c>
      <c r="I34" s="96" t="e">
        <f t="shared" si="6"/>
        <v>#REF!</v>
      </c>
      <c r="J34" s="95" t="e">
        <f t="shared" ref="J34:M34" si="17">SUM(J35:J39)</f>
        <v>#REF!</v>
      </c>
      <c r="K34" s="95" t="e">
        <f t="shared" si="17"/>
        <v>#REF!</v>
      </c>
      <c r="L34" s="95" t="e">
        <f t="shared" si="17"/>
        <v>#REF!</v>
      </c>
      <c r="M34" s="97" t="e">
        <f t="shared" si="17"/>
        <v>#REF!</v>
      </c>
      <c r="N34" s="95">
        <v>136</v>
      </c>
      <c r="O34" s="95">
        <v>25</v>
      </c>
      <c r="P34" s="96">
        <v>0.183823529411765</v>
      </c>
      <c r="Q34" s="95">
        <v>111</v>
      </c>
      <c r="R34" s="98">
        <v>20</v>
      </c>
      <c r="S34" s="99">
        <f t="shared" ref="S34" si="18">SUM(S35:S39)</f>
        <v>66</v>
      </c>
      <c r="T34" s="98">
        <f t="shared" ref="T34" si="19">SUM(T36:T39)</f>
        <v>0</v>
      </c>
      <c r="U34" s="36">
        <f>+'1. Свод'!E31-'1. Свод (2)'!O34</f>
        <v>-17</v>
      </c>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row>
    <row r="35" spans="1:100" s="34" customFormat="1" ht="33" customHeight="1" x14ac:dyDescent="0.25">
      <c r="A35" s="93"/>
      <c r="B35" s="187"/>
      <c r="C35" s="100" t="s">
        <v>167</v>
      </c>
      <c r="D35" s="73" t="e">
        <f t="shared" ref="D35:E39" si="20">+G35+N35</f>
        <v>#REF!</v>
      </c>
      <c r="E35" s="73" t="e">
        <f t="shared" si="20"/>
        <v>#REF!</v>
      </c>
      <c r="F35" s="74" t="e">
        <f t="shared" ref="F35:F40" si="21">+E35/D35</f>
        <v>#REF!</v>
      </c>
      <c r="G35" s="67" t="e">
        <f>+SUMIFS(#REF!,#REF!,C35)</f>
        <v>#REF!</v>
      </c>
      <c r="H35" s="67" t="e">
        <f>+SUMIFS(#REF!,#REF!,C35)</f>
        <v>#REF!</v>
      </c>
      <c r="I35" s="68" t="e">
        <f t="shared" si="6"/>
        <v>#REF!</v>
      </c>
      <c r="J35" s="67" t="e">
        <f t="shared" si="7"/>
        <v>#REF!</v>
      </c>
      <c r="K35" s="67" t="e">
        <f>+SUMIFS(#REF!,#REF!,C35)</f>
        <v>#REF!</v>
      </c>
      <c r="L35" s="67" t="e">
        <f>+SUMIFS(#REF!,#REF!,C35)</f>
        <v>#REF!</v>
      </c>
      <c r="M35" s="69" t="e">
        <f>+SUMIFS(#REF!,#REF!,C35)</f>
        <v>#REF!</v>
      </c>
      <c r="N35" s="73">
        <v>0</v>
      </c>
      <c r="O35" s="67">
        <v>0</v>
      </c>
      <c r="P35" s="74"/>
      <c r="Q35" s="67">
        <v>0</v>
      </c>
      <c r="R35" s="70">
        <v>0</v>
      </c>
      <c r="S35" s="71">
        <f>+SUMIFS('2. Июнь'!K:K,'2. Июнь'!F:F,C35)</f>
        <v>1</v>
      </c>
      <c r="T35" s="70">
        <f>+SUMIFS('2. Июнь'!I:I,'2. Июнь'!F:F,C35)</f>
        <v>0</v>
      </c>
      <c r="U35" s="36" t="e">
        <f>+'1. Свод'!#REF!-'1. Свод (2)'!O35</f>
        <v>#REF!</v>
      </c>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row>
    <row r="36" spans="1:100" s="34" customFormat="1" ht="33" customHeight="1" x14ac:dyDescent="0.25">
      <c r="A36" s="93"/>
      <c r="B36" s="187"/>
      <c r="C36" s="66" t="s">
        <v>41</v>
      </c>
      <c r="D36" s="67" t="e">
        <f t="shared" si="20"/>
        <v>#REF!</v>
      </c>
      <c r="E36" s="67" t="e">
        <f t="shared" si="20"/>
        <v>#REF!</v>
      </c>
      <c r="F36" s="68" t="e">
        <f t="shared" si="21"/>
        <v>#REF!</v>
      </c>
      <c r="G36" s="67" t="e">
        <f>+SUMIFS(#REF!,#REF!,C36)</f>
        <v>#REF!</v>
      </c>
      <c r="H36" s="67" t="e">
        <f>+SUMIFS(#REF!,#REF!,C36)</f>
        <v>#REF!</v>
      </c>
      <c r="I36" s="68" t="e">
        <f t="shared" si="6"/>
        <v>#REF!</v>
      </c>
      <c r="J36" s="67" t="e">
        <f t="shared" si="7"/>
        <v>#REF!</v>
      </c>
      <c r="K36" s="67" t="e">
        <f>+SUMIFS(#REF!,#REF!,C36)</f>
        <v>#REF!</v>
      </c>
      <c r="L36" s="67" t="e">
        <f>+SUMIFS(#REF!,#REF!,C36)</f>
        <v>#REF!</v>
      </c>
      <c r="M36" s="69" t="e">
        <f>+SUMIFS(#REF!,#REF!,C36)</f>
        <v>#REF!</v>
      </c>
      <c r="N36" s="67">
        <v>35</v>
      </c>
      <c r="O36" s="67">
        <v>3</v>
      </c>
      <c r="P36" s="68">
        <v>8.5714285714285701E-2</v>
      </c>
      <c r="Q36" s="67">
        <v>32</v>
      </c>
      <c r="R36" s="70">
        <v>7</v>
      </c>
      <c r="S36" s="71">
        <f>+SUMIFS('2. Июнь'!K:K,'2. Июнь'!F:F,C36)</f>
        <v>15</v>
      </c>
      <c r="T36" s="70">
        <f>+SUMIFS('2. Июнь'!I:I,'2. Июнь'!F:F,C36)</f>
        <v>0</v>
      </c>
      <c r="U36" s="36">
        <f>+'1. Свод'!E32-'1. Свод (2)'!O36</f>
        <v>-3</v>
      </c>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row>
    <row r="37" spans="1:100" s="34" customFormat="1" ht="33" customHeight="1" x14ac:dyDescent="0.25">
      <c r="A37" s="93"/>
      <c r="B37" s="187"/>
      <c r="C37" s="84" t="s">
        <v>42</v>
      </c>
      <c r="D37" s="73" t="e">
        <f t="shared" si="20"/>
        <v>#REF!</v>
      </c>
      <c r="E37" s="73" t="e">
        <f t="shared" si="20"/>
        <v>#REF!</v>
      </c>
      <c r="F37" s="74" t="e">
        <f t="shared" si="21"/>
        <v>#REF!</v>
      </c>
      <c r="G37" s="67" t="e">
        <f>+SUMIFS(#REF!,#REF!,C37)</f>
        <v>#REF!</v>
      </c>
      <c r="H37" s="67" t="e">
        <f>+SUMIFS(#REF!,#REF!,C37)</f>
        <v>#REF!</v>
      </c>
      <c r="I37" s="68" t="e">
        <f t="shared" si="6"/>
        <v>#REF!</v>
      </c>
      <c r="J37" s="67" t="e">
        <f t="shared" si="7"/>
        <v>#REF!</v>
      </c>
      <c r="K37" s="67" t="e">
        <f>+SUMIFS(#REF!,#REF!,C37)</f>
        <v>#REF!</v>
      </c>
      <c r="L37" s="67" t="e">
        <f>+SUMIFS(#REF!,#REF!,C37)</f>
        <v>#REF!</v>
      </c>
      <c r="M37" s="69" t="e">
        <f>+SUMIFS(#REF!,#REF!,C37)</f>
        <v>#REF!</v>
      </c>
      <c r="N37" s="73">
        <v>42</v>
      </c>
      <c r="O37" s="67">
        <v>6</v>
      </c>
      <c r="P37" s="74">
        <v>0.14285714285714299</v>
      </c>
      <c r="Q37" s="67">
        <v>36</v>
      </c>
      <c r="R37" s="70">
        <v>11</v>
      </c>
      <c r="S37" s="71">
        <f>+SUMIFS('2. Июнь'!K:K,'2. Июнь'!F:F,C37)</f>
        <v>15</v>
      </c>
      <c r="T37" s="70">
        <f>+SUMIFS('2. Июнь'!I:I,'2. Июнь'!F:F,C37)</f>
        <v>0</v>
      </c>
      <c r="U37" s="36">
        <f>+'1. Свод'!E34-'1. Свод (2)'!O37</f>
        <v>-2</v>
      </c>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row>
    <row r="38" spans="1:100" s="34" customFormat="1" ht="33" customHeight="1" x14ac:dyDescent="0.25">
      <c r="A38" s="93"/>
      <c r="B38" s="187"/>
      <c r="C38" s="72" t="s">
        <v>43</v>
      </c>
      <c r="D38" s="73" t="e">
        <f t="shared" si="20"/>
        <v>#REF!</v>
      </c>
      <c r="E38" s="73" t="e">
        <f t="shared" si="20"/>
        <v>#REF!</v>
      </c>
      <c r="F38" s="74" t="e">
        <f t="shared" si="21"/>
        <v>#REF!</v>
      </c>
      <c r="G38" s="67" t="e">
        <f>+SUMIFS(#REF!,#REF!,C38)</f>
        <v>#REF!</v>
      </c>
      <c r="H38" s="67" t="e">
        <f>+SUMIFS(#REF!,#REF!,C38)</f>
        <v>#REF!</v>
      </c>
      <c r="I38" s="68" t="e">
        <f t="shared" si="6"/>
        <v>#REF!</v>
      </c>
      <c r="J38" s="67" t="e">
        <f t="shared" si="7"/>
        <v>#REF!</v>
      </c>
      <c r="K38" s="67" t="e">
        <f>+SUMIFS(#REF!,#REF!,C38)</f>
        <v>#REF!</v>
      </c>
      <c r="L38" s="67" t="e">
        <f>+SUMIFS(#REF!,#REF!,C38)</f>
        <v>#REF!</v>
      </c>
      <c r="M38" s="69" t="e">
        <f>+SUMIFS(#REF!,#REF!,C38)</f>
        <v>#REF!</v>
      </c>
      <c r="N38" s="73">
        <v>52</v>
      </c>
      <c r="O38" s="67">
        <v>14</v>
      </c>
      <c r="P38" s="74">
        <v>0.269230769230769</v>
      </c>
      <c r="Q38" s="67">
        <v>38</v>
      </c>
      <c r="R38" s="70">
        <v>2</v>
      </c>
      <c r="S38" s="71">
        <f>+SUMIFS('2. Июнь'!K:K,'2. Июнь'!F:F,C38)</f>
        <v>33</v>
      </c>
      <c r="T38" s="70">
        <f>+SUMIFS('2. Июнь'!I:I,'2. Июнь'!F:F,C38)</f>
        <v>0</v>
      </c>
      <c r="U38" s="36">
        <f>+'1. Свод'!E37-'1. Свод (2)'!O38</f>
        <v>-13</v>
      </c>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row>
    <row r="39" spans="1:100" s="34" customFormat="1" ht="33" customHeight="1" x14ac:dyDescent="0.25">
      <c r="A39" s="93" t="s">
        <v>168</v>
      </c>
      <c r="B39" s="187"/>
      <c r="C39" s="72" t="s">
        <v>46</v>
      </c>
      <c r="D39" s="73" t="e">
        <f t="shared" si="20"/>
        <v>#REF!</v>
      </c>
      <c r="E39" s="73" t="e">
        <f t="shared" si="20"/>
        <v>#REF!</v>
      </c>
      <c r="F39" s="74" t="e">
        <f t="shared" si="21"/>
        <v>#REF!</v>
      </c>
      <c r="G39" s="67" t="e">
        <f>+SUMIFS(#REF!,#REF!,C39)</f>
        <v>#REF!</v>
      </c>
      <c r="H39" s="67" t="e">
        <f>+SUMIFS(#REF!,#REF!,C39)</f>
        <v>#REF!</v>
      </c>
      <c r="I39" s="68" t="e">
        <f t="shared" si="6"/>
        <v>#REF!</v>
      </c>
      <c r="J39" s="67" t="e">
        <f t="shared" si="7"/>
        <v>#REF!</v>
      </c>
      <c r="K39" s="67" t="e">
        <f>+SUMIFS(#REF!,#REF!,C39)</f>
        <v>#REF!</v>
      </c>
      <c r="L39" s="67" t="e">
        <f>+SUMIFS(#REF!,#REF!,C39)</f>
        <v>#REF!</v>
      </c>
      <c r="M39" s="69" t="e">
        <f>+SUMIFS(#REF!,#REF!,C39)</f>
        <v>#REF!</v>
      </c>
      <c r="N39" s="73">
        <v>7</v>
      </c>
      <c r="O39" s="67">
        <v>2</v>
      </c>
      <c r="P39" s="74">
        <v>0.28571428571428598</v>
      </c>
      <c r="Q39" s="67">
        <v>5</v>
      </c>
      <c r="R39" s="70">
        <v>0</v>
      </c>
      <c r="S39" s="71">
        <f>+SUMIFS('2. Июнь'!K:K,'2. Июнь'!F:F,C39)</f>
        <v>2</v>
      </c>
      <c r="T39" s="70">
        <f>+SUMIFS('2. Июнь'!I:I,'2. Июнь'!F:F,C39)</f>
        <v>0</v>
      </c>
      <c r="U39" s="36" t="e">
        <f>+'1. Свод'!#REF!-'1. Свод (2)'!O39</f>
        <v>#REF!</v>
      </c>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row>
    <row r="40" spans="1:100" s="34" customFormat="1" ht="48.75" customHeight="1" x14ac:dyDescent="0.25">
      <c r="A40" s="75"/>
      <c r="B40" s="187">
        <v>5</v>
      </c>
      <c r="C40" s="60" t="s">
        <v>47</v>
      </c>
      <c r="D40" s="61" t="e">
        <f t="shared" ref="D40" si="22">SUM(D41:D47)</f>
        <v>#REF!</v>
      </c>
      <c r="E40" s="61" t="e">
        <f t="shared" ref="E40" si="23">SUM(E41:E47)</f>
        <v>#REF!</v>
      </c>
      <c r="F40" s="62" t="e">
        <f t="shared" si="21"/>
        <v>#REF!</v>
      </c>
      <c r="G40" s="61" t="e">
        <f t="shared" ref="G40:M40" si="24">SUM(G41:G47)</f>
        <v>#REF!</v>
      </c>
      <c r="H40" s="61" t="e">
        <f t="shared" si="24"/>
        <v>#REF!</v>
      </c>
      <c r="I40" s="62" t="e">
        <f t="shared" si="6"/>
        <v>#REF!</v>
      </c>
      <c r="J40" s="61" t="e">
        <f t="shared" si="24"/>
        <v>#REF!</v>
      </c>
      <c r="K40" s="61" t="e">
        <f t="shared" si="24"/>
        <v>#REF!</v>
      </c>
      <c r="L40" s="61" t="e">
        <f t="shared" si="24"/>
        <v>#REF!</v>
      </c>
      <c r="M40" s="76" t="e">
        <f t="shared" si="24"/>
        <v>#REF!</v>
      </c>
      <c r="N40" s="61">
        <v>200</v>
      </c>
      <c r="O40" s="61">
        <v>46</v>
      </c>
      <c r="P40" s="62">
        <v>0.23</v>
      </c>
      <c r="Q40" s="61">
        <v>154</v>
      </c>
      <c r="R40" s="63">
        <v>28</v>
      </c>
      <c r="S40" s="64">
        <f t="shared" ref="S40:T40" si="25">SUM(S41:S47)</f>
        <v>27</v>
      </c>
      <c r="T40" s="63">
        <f t="shared" si="25"/>
        <v>0</v>
      </c>
      <c r="U40" s="36">
        <f>+'1. Свод'!E38-'1. Свод (2)'!O40</f>
        <v>-6</v>
      </c>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row>
    <row r="41" spans="1:100" s="34" customFormat="1" ht="33" customHeight="1" x14ac:dyDescent="0.25">
      <c r="A41" s="75"/>
      <c r="B41" s="187"/>
      <c r="C41" s="101" t="s">
        <v>169</v>
      </c>
      <c r="D41" s="73" t="e">
        <f t="shared" ref="D41:E47" si="26">+G41+N41</f>
        <v>#REF!</v>
      </c>
      <c r="E41" s="73" t="e">
        <f t="shared" si="26"/>
        <v>#REF!</v>
      </c>
      <c r="F41" s="74" t="e">
        <f t="shared" ref="F41:F48" si="27">+E41/D41</f>
        <v>#REF!</v>
      </c>
      <c r="G41" s="67" t="e">
        <f>+SUMIFS(#REF!,#REF!,C41)</f>
        <v>#REF!</v>
      </c>
      <c r="H41" s="67" t="e">
        <f>+SUMIFS(#REF!,#REF!,C41)</f>
        <v>#REF!</v>
      </c>
      <c r="I41" s="68"/>
      <c r="J41" s="67" t="e">
        <f t="shared" si="7"/>
        <v>#REF!</v>
      </c>
      <c r="K41" s="67" t="e">
        <f>+SUMIFS(#REF!,#REF!,C41)</f>
        <v>#REF!</v>
      </c>
      <c r="L41" s="67" t="e">
        <f>+SUMIFS(#REF!,#REF!,C41)</f>
        <v>#REF!</v>
      </c>
      <c r="M41" s="69" t="e">
        <f>+SUMIFS(#REF!,#REF!,C41)</f>
        <v>#REF!</v>
      </c>
      <c r="N41" s="73">
        <v>2</v>
      </c>
      <c r="O41" s="67">
        <v>0</v>
      </c>
      <c r="P41" s="74">
        <v>0</v>
      </c>
      <c r="Q41" s="67">
        <v>2</v>
      </c>
      <c r="R41" s="70">
        <v>0</v>
      </c>
      <c r="S41" s="71">
        <f>+SUMIFS('2. Июнь'!K:K,'2. Июнь'!F:F,C41)</f>
        <v>0</v>
      </c>
      <c r="T41" s="70">
        <f>+SUMIFS('2. Июнь'!I:I,'2. Июнь'!F:F,C41)</f>
        <v>0</v>
      </c>
      <c r="U41" s="36" t="e">
        <f>+'1. Свод'!#REF!-'1. Свод (2)'!O41</f>
        <v>#REF!</v>
      </c>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row>
    <row r="42" spans="1:100" s="34" customFormat="1" ht="33" customHeight="1" x14ac:dyDescent="0.25">
      <c r="A42" s="102" t="s">
        <v>170</v>
      </c>
      <c r="B42" s="187"/>
      <c r="C42" s="84" t="s">
        <v>171</v>
      </c>
      <c r="D42" s="73" t="e">
        <f t="shared" si="26"/>
        <v>#REF!</v>
      </c>
      <c r="E42" s="73" t="e">
        <f t="shared" si="26"/>
        <v>#REF!</v>
      </c>
      <c r="F42" s="74" t="e">
        <f t="shared" si="27"/>
        <v>#REF!</v>
      </c>
      <c r="G42" s="67" t="e">
        <f>+SUMIFS(#REF!,#REF!,C42)</f>
        <v>#REF!</v>
      </c>
      <c r="H42" s="67" t="e">
        <f>+SUMIFS(#REF!,#REF!,C42)</f>
        <v>#REF!</v>
      </c>
      <c r="I42" s="68" t="e">
        <f t="shared" ref="I42:I44" si="28">+H42/G42</f>
        <v>#REF!</v>
      </c>
      <c r="J42" s="67" t="e">
        <f t="shared" si="7"/>
        <v>#REF!</v>
      </c>
      <c r="K42" s="67" t="e">
        <f>+SUMIFS(#REF!,#REF!,C42)</f>
        <v>#REF!</v>
      </c>
      <c r="L42" s="67" t="e">
        <f>+SUMIFS(#REF!,#REF!,C42)</f>
        <v>#REF!</v>
      </c>
      <c r="M42" s="69" t="e">
        <f>+SUMIFS(#REF!,#REF!,C42)</f>
        <v>#REF!</v>
      </c>
      <c r="N42" s="73">
        <v>66</v>
      </c>
      <c r="O42" s="67">
        <v>3</v>
      </c>
      <c r="P42" s="74">
        <v>4.5454545454545497E-2</v>
      </c>
      <c r="Q42" s="67">
        <v>63</v>
      </c>
      <c r="R42" s="70">
        <v>0</v>
      </c>
      <c r="S42" s="71">
        <f>+SUMIFS('2. Июнь'!K:K,'2. Июнь'!F:F,C42)</f>
        <v>0</v>
      </c>
      <c r="T42" s="70">
        <f>+SUMIFS('2. Июнь'!I:I,'2. Июнь'!F:F,C42)</f>
        <v>0</v>
      </c>
      <c r="U42" s="36" t="e">
        <f>+'1. Свод'!#REF!-'1. Свод (2)'!O42</f>
        <v>#REF!</v>
      </c>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row>
    <row r="43" spans="1:100" s="34" customFormat="1" ht="33" customHeight="1" x14ac:dyDescent="0.25">
      <c r="A43" s="102"/>
      <c r="B43" s="187"/>
      <c r="C43" s="103" t="s">
        <v>49</v>
      </c>
      <c r="D43" s="73" t="e">
        <f t="shared" si="26"/>
        <v>#REF!</v>
      </c>
      <c r="E43" s="73" t="e">
        <f t="shared" si="26"/>
        <v>#REF!</v>
      </c>
      <c r="F43" s="74" t="e">
        <f t="shared" si="27"/>
        <v>#REF!</v>
      </c>
      <c r="G43" s="67" t="e">
        <f>+SUMIFS(#REF!,#REF!,C43)</f>
        <v>#REF!</v>
      </c>
      <c r="H43" s="67" t="e">
        <f>+SUMIFS(#REF!,#REF!,C43)</f>
        <v>#REF!</v>
      </c>
      <c r="I43" s="68" t="e">
        <f t="shared" si="28"/>
        <v>#REF!</v>
      </c>
      <c r="J43" s="67" t="e">
        <f t="shared" si="7"/>
        <v>#REF!</v>
      </c>
      <c r="K43" s="67" t="e">
        <f>+SUMIFS(#REF!,#REF!,C43)</f>
        <v>#REF!</v>
      </c>
      <c r="L43" s="67" t="e">
        <f>+SUMIFS(#REF!,#REF!,C43)</f>
        <v>#REF!</v>
      </c>
      <c r="M43" s="69" t="e">
        <f>+SUMIFS(#REF!,#REF!,C43)</f>
        <v>#REF!</v>
      </c>
      <c r="N43" s="73">
        <v>83</v>
      </c>
      <c r="O43" s="67">
        <v>35</v>
      </c>
      <c r="P43" s="74">
        <v>0.421686746987952</v>
      </c>
      <c r="Q43" s="67">
        <v>48</v>
      </c>
      <c r="R43" s="70">
        <v>20</v>
      </c>
      <c r="S43" s="71">
        <f>+SUMIFS('2. Июнь'!K:K,'2. Июнь'!F:F,C43)</f>
        <v>19</v>
      </c>
      <c r="T43" s="70">
        <f>+SUMIFS('2. Июнь'!I:I,'2. Июнь'!F:F,C43)</f>
        <v>0</v>
      </c>
      <c r="U43" s="36">
        <f>+'1. Свод'!E40-'1. Свод (2)'!O43</f>
        <v>-6</v>
      </c>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row>
    <row r="44" spans="1:100" s="34" customFormat="1" ht="33" customHeight="1" x14ac:dyDescent="0.25">
      <c r="A44" s="102"/>
      <c r="B44" s="187"/>
      <c r="C44" s="103" t="s">
        <v>172</v>
      </c>
      <c r="D44" s="73" t="e">
        <f t="shared" si="26"/>
        <v>#REF!</v>
      </c>
      <c r="E44" s="73" t="e">
        <f t="shared" si="26"/>
        <v>#REF!</v>
      </c>
      <c r="F44" s="74" t="e">
        <f t="shared" si="27"/>
        <v>#REF!</v>
      </c>
      <c r="G44" s="67" t="e">
        <f>+SUMIFS(#REF!,#REF!,C44)</f>
        <v>#REF!</v>
      </c>
      <c r="H44" s="67" t="e">
        <f>+SUMIFS(#REF!,#REF!,C44)</f>
        <v>#REF!</v>
      </c>
      <c r="I44" s="68" t="e">
        <f t="shared" si="28"/>
        <v>#REF!</v>
      </c>
      <c r="J44" s="67" t="e">
        <f t="shared" si="7"/>
        <v>#REF!</v>
      </c>
      <c r="K44" s="67" t="e">
        <f>+SUMIFS(#REF!,#REF!,C44)</f>
        <v>#REF!</v>
      </c>
      <c r="L44" s="67" t="e">
        <f>+SUMIFS(#REF!,#REF!,C44)</f>
        <v>#REF!</v>
      </c>
      <c r="M44" s="69" t="e">
        <f>+SUMIFS(#REF!,#REF!,C44)</f>
        <v>#REF!</v>
      </c>
      <c r="N44" s="73">
        <v>24</v>
      </c>
      <c r="O44" s="67">
        <v>8</v>
      </c>
      <c r="P44" s="74">
        <v>0.33333333333333298</v>
      </c>
      <c r="Q44" s="67">
        <v>16</v>
      </c>
      <c r="R44" s="70">
        <v>5</v>
      </c>
      <c r="S44" s="71">
        <f>+SUMIFS('2. Июнь'!K:K,'2. Июнь'!F:F,C44)</f>
        <v>3</v>
      </c>
      <c r="T44" s="70">
        <f>+SUMIFS('2. Июнь'!I:I,'2. Июнь'!F:F,C44)</f>
        <v>0</v>
      </c>
      <c r="U44" s="36" t="e">
        <f>+'1. Свод'!#REF!-'1. Свод (2)'!O44</f>
        <v>#REF!</v>
      </c>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row>
    <row r="45" spans="1:100" s="34" customFormat="1" ht="33" customHeight="1" x14ac:dyDescent="0.25">
      <c r="A45" s="102"/>
      <c r="B45" s="187"/>
      <c r="C45" s="104" t="s">
        <v>50</v>
      </c>
      <c r="D45" s="73" t="e">
        <f t="shared" si="26"/>
        <v>#REF!</v>
      </c>
      <c r="E45" s="73" t="e">
        <f t="shared" si="26"/>
        <v>#REF!</v>
      </c>
      <c r="F45" s="74" t="e">
        <f t="shared" si="27"/>
        <v>#REF!</v>
      </c>
      <c r="G45" s="67" t="e">
        <f>+SUMIFS(#REF!,#REF!,C45)</f>
        <v>#REF!</v>
      </c>
      <c r="H45" s="67" t="e">
        <f>+SUMIFS(#REF!,#REF!,C45)</f>
        <v>#REF!</v>
      </c>
      <c r="I45" s="68"/>
      <c r="J45" s="67" t="e">
        <f t="shared" si="7"/>
        <v>#REF!</v>
      </c>
      <c r="K45" s="67" t="e">
        <f>+SUMIFS(#REF!,#REF!,C45)</f>
        <v>#REF!</v>
      </c>
      <c r="L45" s="67" t="e">
        <f>+SUMIFS(#REF!,#REF!,C45)</f>
        <v>#REF!</v>
      </c>
      <c r="M45" s="69" t="e">
        <f>+SUMIFS(#REF!,#REF!,C45)</f>
        <v>#REF!</v>
      </c>
      <c r="N45" s="73">
        <v>20</v>
      </c>
      <c r="O45" s="67">
        <v>0</v>
      </c>
      <c r="P45" s="74">
        <v>0</v>
      </c>
      <c r="Q45" s="67">
        <v>20</v>
      </c>
      <c r="R45" s="70">
        <v>3</v>
      </c>
      <c r="S45" s="71">
        <f>+SUMIFS('2. Июнь'!K:K,'2. Июнь'!F:F,C45)</f>
        <v>4</v>
      </c>
      <c r="T45" s="70">
        <f>+SUMIFS('2. Июнь'!I:I,'2. Июнь'!F:F,C45)</f>
        <v>0</v>
      </c>
      <c r="U45" s="36">
        <f>+'1. Свод'!E43-'1. Свод (2)'!O45</f>
        <v>0</v>
      </c>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row>
    <row r="46" spans="1:100" s="34" customFormat="1" ht="33" customHeight="1" x14ac:dyDescent="0.25">
      <c r="A46" s="102"/>
      <c r="B46" s="187"/>
      <c r="C46" s="104" t="s">
        <v>173</v>
      </c>
      <c r="D46" s="73" t="e">
        <f t="shared" si="26"/>
        <v>#REF!</v>
      </c>
      <c r="E46" s="73" t="e">
        <f t="shared" si="26"/>
        <v>#REF!</v>
      </c>
      <c r="F46" s="74" t="e">
        <f t="shared" si="27"/>
        <v>#REF!</v>
      </c>
      <c r="G46" s="67" t="e">
        <f>+SUMIFS(#REF!,#REF!,C46)</f>
        <v>#REF!</v>
      </c>
      <c r="H46" s="67" t="e">
        <f>+SUMIFS(#REF!,#REF!,C46)</f>
        <v>#REF!</v>
      </c>
      <c r="I46" s="68"/>
      <c r="J46" s="67" t="e">
        <f t="shared" si="7"/>
        <v>#REF!</v>
      </c>
      <c r="K46" s="67" t="e">
        <f>+SUMIFS(#REF!,#REF!,C46)</f>
        <v>#REF!</v>
      </c>
      <c r="L46" s="67" t="e">
        <f>+SUMIFS(#REF!,#REF!,C46)</f>
        <v>#REF!</v>
      </c>
      <c r="M46" s="69" t="e">
        <f>+SUMIFS(#REF!,#REF!,C46)</f>
        <v>#REF!</v>
      </c>
      <c r="N46" s="73">
        <v>3</v>
      </c>
      <c r="O46" s="67">
        <v>0</v>
      </c>
      <c r="P46" s="74">
        <v>0</v>
      </c>
      <c r="Q46" s="67">
        <v>3</v>
      </c>
      <c r="R46" s="70">
        <v>0</v>
      </c>
      <c r="S46" s="71">
        <f>+SUMIFS('2. Июнь'!K:K,'2. Июнь'!F:F,C46)</f>
        <v>0</v>
      </c>
      <c r="T46" s="70">
        <f>+SUMIFS('2. Июнь'!I:I,'2. Июнь'!F:F,C46)</f>
        <v>0</v>
      </c>
      <c r="U46" s="36" t="e">
        <f>+'1. Свод'!#REF!-'1. Свод (2)'!O46</f>
        <v>#REF!</v>
      </c>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row>
    <row r="47" spans="1:100" s="34" customFormat="1" ht="33" customHeight="1" x14ac:dyDescent="0.25">
      <c r="A47" s="102"/>
      <c r="B47" s="187"/>
      <c r="C47" s="104" t="s">
        <v>174</v>
      </c>
      <c r="D47" s="73" t="e">
        <f t="shared" si="26"/>
        <v>#REF!</v>
      </c>
      <c r="E47" s="73" t="e">
        <f t="shared" si="26"/>
        <v>#REF!</v>
      </c>
      <c r="F47" s="74" t="e">
        <f t="shared" si="27"/>
        <v>#REF!</v>
      </c>
      <c r="G47" s="67" t="e">
        <f>+SUMIFS(#REF!,#REF!,C47)</f>
        <v>#REF!</v>
      </c>
      <c r="H47" s="67" t="e">
        <f>+SUMIFS(#REF!,#REF!,C47)</f>
        <v>#REF!</v>
      </c>
      <c r="I47" s="68"/>
      <c r="J47" s="67" t="e">
        <f t="shared" si="7"/>
        <v>#REF!</v>
      </c>
      <c r="K47" s="67" t="e">
        <f>+SUMIFS(#REF!,#REF!,C47)</f>
        <v>#REF!</v>
      </c>
      <c r="L47" s="67" t="e">
        <f>+SUMIFS(#REF!,#REF!,C47)</f>
        <v>#REF!</v>
      </c>
      <c r="M47" s="69" t="e">
        <f>+SUMIFS(#REF!,#REF!,C47)</f>
        <v>#REF!</v>
      </c>
      <c r="N47" s="73">
        <v>2</v>
      </c>
      <c r="O47" s="67">
        <v>0</v>
      </c>
      <c r="P47" s="74">
        <v>0</v>
      </c>
      <c r="Q47" s="67">
        <v>2</v>
      </c>
      <c r="R47" s="70">
        <v>0</v>
      </c>
      <c r="S47" s="71">
        <f>+SUMIFS('2. Июнь'!K:K,'2. Июнь'!F:F,C47)</f>
        <v>1</v>
      </c>
      <c r="T47" s="70">
        <f>+SUMIFS('2. Июнь'!I:I,'2. Июнь'!F:F,C47)</f>
        <v>0</v>
      </c>
      <c r="U47" s="36" t="e">
        <f>+'1. Свод'!#REF!-'1. Свод (2)'!O47</f>
        <v>#REF!</v>
      </c>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row>
    <row r="48" spans="1:100" s="35" customFormat="1" ht="48.75" customHeight="1" x14ac:dyDescent="0.25">
      <c r="A48" s="93"/>
      <c r="B48" s="187">
        <v>6</v>
      </c>
      <c r="C48" s="60" t="s">
        <v>51</v>
      </c>
      <c r="D48" s="61" t="e">
        <f t="shared" ref="D48:E48" si="29">SUM(D49:D61)</f>
        <v>#REF!</v>
      </c>
      <c r="E48" s="61" t="e">
        <f t="shared" si="29"/>
        <v>#REF!</v>
      </c>
      <c r="F48" s="62" t="e">
        <f t="shared" si="27"/>
        <v>#REF!</v>
      </c>
      <c r="G48" s="61" t="e">
        <f>SUM(G49:G61)</f>
        <v>#REF!</v>
      </c>
      <c r="H48" s="61" t="e">
        <f t="shared" ref="H48" si="30">SUM(H49:H61)</f>
        <v>#REF!</v>
      </c>
      <c r="I48" s="62" t="e">
        <f t="shared" si="6"/>
        <v>#REF!</v>
      </c>
      <c r="J48" s="61" t="e">
        <f t="shared" ref="J48:T48" si="31">SUM(J49:J61)</f>
        <v>#REF!</v>
      </c>
      <c r="K48" s="61" t="e">
        <f t="shared" si="31"/>
        <v>#REF!</v>
      </c>
      <c r="L48" s="61" t="e">
        <f t="shared" si="31"/>
        <v>#REF!</v>
      </c>
      <c r="M48" s="76" t="e">
        <f t="shared" si="31"/>
        <v>#REF!</v>
      </c>
      <c r="N48" s="61">
        <v>51</v>
      </c>
      <c r="O48" s="61">
        <f>SUM(O49:O61)</f>
        <v>12</v>
      </c>
      <c r="P48" s="62">
        <f t="shared" ref="P48:P50" si="32">+O48/N48</f>
        <v>0.23529411764705899</v>
      </c>
      <c r="Q48" s="61">
        <v>34</v>
      </c>
      <c r="R48" s="63">
        <v>1</v>
      </c>
      <c r="S48" s="64">
        <f t="shared" si="31"/>
        <v>27</v>
      </c>
      <c r="T48" s="63">
        <f t="shared" si="31"/>
        <v>0</v>
      </c>
      <c r="U48" s="36">
        <f>+'1. Свод'!E44-'1. Свод (2)'!O48</f>
        <v>2</v>
      </c>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row>
    <row r="49" spans="1:100" s="35" customFormat="1" ht="33" customHeight="1" x14ac:dyDescent="0.25">
      <c r="A49" s="105"/>
      <c r="B49" s="187"/>
      <c r="C49" s="72" t="s">
        <v>53</v>
      </c>
      <c r="D49" s="73" t="e">
        <f t="shared" ref="D49:E61" si="33">+G49+N49</f>
        <v>#REF!</v>
      </c>
      <c r="E49" s="73" t="e">
        <f t="shared" si="33"/>
        <v>#REF!</v>
      </c>
      <c r="F49" s="74" t="e">
        <f t="shared" ref="F49:F61" si="34">+E49/D49</f>
        <v>#REF!</v>
      </c>
      <c r="G49" s="67" t="e">
        <f>+SUMIFS(#REF!,#REF!,C49)</f>
        <v>#REF!</v>
      </c>
      <c r="H49" s="67" t="e">
        <f>+SUMIFS(#REF!,#REF!,C49)</f>
        <v>#REF!</v>
      </c>
      <c r="I49" s="68" t="e">
        <f t="shared" si="6"/>
        <v>#REF!</v>
      </c>
      <c r="J49" s="67" t="e">
        <f t="shared" si="7"/>
        <v>#REF!</v>
      </c>
      <c r="K49" s="67" t="e">
        <f>+SUMIFS(#REF!,#REF!,C49)</f>
        <v>#REF!</v>
      </c>
      <c r="L49" s="67" t="e">
        <f>+SUMIFS(#REF!,#REF!,C49)</f>
        <v>#REF!</v>
      </c>
      <c r="M49" s="69" t="e">
        <f>+SUMIFS(#REF!,#REF!,C49)</f>
        <v>#REF!</v>
      </c>
      <c r="N49" s="73">
        <v>7</v>
      </c>
      <c r="O49" s="67">
        <v>0</v>
      </c>
      <c r="P49" s="74">
        <v>0</v>
      </c>
      <c r="Q49" s="67">
        <v>5</v>
      </c>
      <c r="R49" s="70">
        <v>0</v>
      </c>
      <c r="S49" s="71">
        <f>+SUMIFS('2. Июнь'!K:K,'2. Июнь'!F:F,C49)</f>
        <v>1</v>
      </c>
      <c r="T49" s="70">
        <f>+SUMIFS('2. Июнь'!I:I,'2. Июнь'!F:F,C49)</f>
        <v>0</v>
      </c>
      <c r="U49" s="36" t="e">
        <f>+'1. Свод'!#REF!-'1. Свод (2)'!O49</f>
        <v>#REF!</v>
      </c>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row>
    <row r="50" spans="1:100" s="35" customFormat="1" ht="33" customHeight="1" x14ac:dyDescent="0.25">
      <c r="A50" s="105"/>
      <c r="B50" s="187"/>
      <c r="C50" s="72" t="s">
        <v>52</v>
      </c>
      <c r="D50" s="73" t="e">
        <f t="shared" si="33"/>
        <v>#REF!</v>
      </c>
      <c r="E50" s="73" t="e">
        <f t="shared" si="33"/>
        <v>#REF!</v>
      </c>
      <c r="F50" s="74" t="e">
        <f t="shared" si="34"/>
        <v>#REF!</v>
      </c>
      <c r="G50" s="67" t="e">
        <f>+SUMIFS(#REF!,#REF!,C50)</f>
        <v>#REF!</v>
      </c>
      <c r="H50" s="67" t="e">
        <f>+SUMIFS(#REF!,#REF!,C50)</f>
        <v>#REF!</v>
      </c>
      <c r="I50" s="68" t="e">
        <f t="shared" si="6"/>
        <v>#REF!</v>
      </c>
      <c r="J50" s="67" t="e">
        <f t="shared" si="7"/>
        <v>#REF!</v>
      </c>
      <c r="K50" s="67" t="e">
        <f>+SUMIFS(#REF!,#REF!,C50)</f>
        <v>#REF!</v>
      </c>
      <c r="L50" s="67" t="e">
        <f>+SUMIFS(#REF!,#REF!,C50)</f>
        <v>#REF!</v>
      </c>
      <c r="M50" s="69" t="e">
        <f>+SUMIFS(#REF!,#REF!,C50)</f>
        <v>#REF!</v>
      </c>
      <c r="N50" s="73">
        <v>3</v>
      </c>
      <c r="O50" s="67">
        <v>1</v>
      </c>
      <c r="P50" s="74">
        <f t="shared" si="32"/>
        <v>0.33333333333333298</v>
      </c>
      <c r="Q50" s="67">
        <v>2</v>
      </c>
      <c r="R50" s="70">
        <v>0</v>
      </c>
      <c r="S50" s="71">
        <f>+SUMIFS('2. Июнь'!K:K,'2. Июнь'!F:F,C50)</f>
        <v>1</v>
      </c>
      <c r="T50" s="70">
        <f>+SUMIFS('2. Июнь'!I:I,'2. Июнь'!F:F,C50)</f>
        <v>0</v>
      </c>
      <c r="U50" s="36" t="e">
        <f>+'1. Свод'!#REF!-'1. Свод (2)'!O50</f>
        <v>#REF!</v>
      </c>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row>
    <row r="51" spans="1:100" s="35" customFormat="1" ht="33" customHeight="1" x14ac:dyDescent="0.25">
      <c r="A51" s="105"/>
      <c r="B51" s="187"/>
      <c r="C51" s="72" t="s">
        <v>55</v>
      </c>
      <c r="D51" s="73" t="e">
        <f t="shared" si="33"/>
        <v>#REF!</v>
      </c>
      <c r="E51" s="73" t="e">
        <f t="shared" si="33"/>
        <v>#REF!</v>
      </c>
      <c r="F51" s="74" t="e">
        <f t="shared" si="34"/>
        <v>#REF!</v>
      </c>
      <c r="G51" s="67" t="e">
        <f>+SUMIFS(#REF!,#REF!,C51)</f>
        <v>#REF!</v>
      </c>
      <c r="H51" s="67" t="e">
        <f>+SUMIFS(#REF!,#REF!,C51)</f>
        <v>#REF!</v>
      </c>
      <c r="I51" s="68" t="e">
        <f t="shared" si="6"/>
        <v>#REF!</v>
      </c>
      <c r="J51" s="67" t="e">
        <f t="shared" si="7"/>
        <v>#REF!</v>
      </c>
      <c r="K51" s="67" t="e">
        <f>+SUMIFS(#REF!,#REF!,C51)</f>
        <v>#REF!</v>
      </c>
      <c r="L51" s="67" t="e">
        <f>+SUMIFS(#REF!,#REF!,C51)</f>
        <v>#REF!</v>
      </c>
      <c r="M51" s="69" t="e">
        <f>+SUMIFS(#REF!,#REF!,C51)</f>
        <v>#REF!</v>
      </c>
      <c r="N51" s="73">
        <v>7</v>
      </c>
      <c r="O51" s="67">
        <v>2</v>
      </c>
      <c r="P51" s="74">
        <v>0.28571428571428598</v>
      </c>
      <c r="Q51" s="67">
        <v>5</v>
      </c>
      <c r="R51" s="70">
        <v>0</v>
      </c>
      <c r="S51" s="71">
        <f>+SUMIFS('2. Июнь'!K:K,'2. Июнь'!F:F,C51)</f>
        <v>2</v>
      </c>
      <c r="T51" s="70">
        <f>+SUMIFS('2. Июнь'!I:I,'2. Июнь'!F:F,C51)</f>
        <v>0</v>
      </c>
      <c r="U51" s="36">
        <f>+'1. Свод'!E48-'1. Свод (2)'!O51</f>
        <v>-2</v>
      </c>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row>
    <row r="52" spans="1:100" s="35" customFormat="1" ht="33" customHeight="1" x14ac:dyDescent="0.25">
      <c r="A52" s="105"/>
      <c r="B52" s="187"/>
      <c r="C52" s="72" t="s">
        <v>54</v>
      </c>
      <c r="D52" s="73" t="e">
        <f t="shared" si="33"/>
        <v>#REF!</v>
      </c>
      <c r="E52" s="73" t="e">
        <f t="shared" si="33"/>
        <v>#REF!</v>
      </c>
      <c r="F52" s="74" t="e">
        <f t="shared" si="34"/>
        <v>#REF!</v>
      </c>
      <c r="G52" s="67" t="e">
        <f>+SUMIFS(#REF!,#REF!,C52)</f>
        <v>#REF!</v>
      </c>
      <c r="H52" s="67" t="e">
        <f>+SUMIFS(#REF!,#REF!,C52)</f>
        <v>#REF!</v>
      </c>
      <c r="I52" s="68"/>
      <c r="J52" s="67" t="e">
        <f t="shared" si="7"/>
        <v>#REF!</v>
      </c>
      <c r="K52" s="67" t="e">
        <f>+SUMIFS(#REF!,#REF!,C52)</f>
        <v>#REF!</v>
      </c>
      <c r="L52" s="67" t="e">
        <f>+SUMIFS(#REF!,#REF!,C52)</f>
        <v>#REF!</v>
      </c>
      <c r="M52" s="69" t="e">
        <f>+SUMIFS(#REF!,#REF!,C52)</f>
        <v>#REF!</v>
      </c>
      <c r="N52" s="73">
        <v>1</v>
      </c>
      <c r="O52" s="67">
        <v>0</v>
      </c>
      <c r="P52" s="74">
        <v>0</v>
      </c>
      <c r="Q52" s="67">
        <v>1</v>
      </c>
      <c r="R52" s="70">
        <v>0</v>
      </c>
      <c r="S52" s="71">
        <f>+SUMIFS('2. Июнь'!K:K,'2. Июнь'!F:F,C52)</f>
        <v>0</v>
      </c>
      <c r="T52" s="70">
        <f>+SUMIFS('2. Июнь'!I:I,'2. Июнь'!F:F,C52)</f>
        <v>0</v>
      </c>
      <c r="U52" s="36" t="e">
        <f>+'1. Свод'!#REF!-'1. Свод (2)'!O52</f>
        <v>#REF!</v>
      </c>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row>
    <row r="53" spans="1:100" s="35" customFormat="1" ht="33" customHeight="1" x14ac:dyDescent="0.25">
      <c r="A53" s="105"/>
      <c r="B53" s="187"/>
      <c r="C53" s="72" t="s">
        <v>56</v>
      </c>
      <c r="D53" s="73" t="e">
        <f t="shared" si="33"/>
        <v>#REF!</v>
      </c>
      <c r="E53" s="73" t="e">
        <f t="shared" si="33"/>
        <v>#REF!</v>
      </c>
      <c r="F53" s="74" t="e">
        <f t="shared" si="34"/>
        <v>#REF!</v>
      </c>
      <c r="G53" s="67" t="e">
        <f>+SUMIFS(#REF!,#REF!,C53)</f>
        <v>#REF!</v>
      </c>
      <c r="H53" s="67" t="e">
        <f>+SUMIFS(#REF!,#REF!,C53)</f>
        <v>#REF!</v>
      </c>
      <c r="I53" s="68" t="e">
        <f t="shared" si="6"/>
        <v>#REF!</v>
      </c>
      <c r="J53" s="67" t="e">
        <f t="shared" si="7"/>
        <v>#REF!</v>
      </c>
      <c r="K53" s="67" t="e">
        <f>+SUMIFS(#REF!,#REF!,C53)</f>
        <v>#REF!</v>
      </c>
      <c r="L53" s="67" t="e">
        <f>+SUMIFS(#REF!,#REF!,C53)</f>
        <v>#REF!</v>
      </c>
      <c r="M53" s="69" t="e">
        <f>+SUMIFS(#REF!,#REF!,C53)</f>
        <v>#REF!</v>
      </c>
      <c r="N53" s="73">
        <v>8</v>
      </c>
      <c r="O53" s="67">
        <v>3</v>
      </c>
      <c r="P53" s="74">
        <v>0.5</v>
      </c>
      <c r="Q53" s="67">
        <v>3</v>
      </c>
      <c r="R53" s="70">
        <v>1</v>
      </c>
      <c r="S53" s="71">
        <f>+SUMIFS('2. Июнь'!K:K,'2. Июнь'!F:F,C53)</f>
        <v>1</v>
      </c>
      <c r="T53" s="70">
        <f>+SUMIFS('2. Июнь'!I:I,'2. Июнь'!F:F,C53)</f>
        <v>0</v>
      </c>
      <c r="U53" s="36">
        <f>+'1. Свод'!E49-'1. Свод (2)'!O53</f>
        <v>-3</v>
      </c>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row>
    <row r="54" spans="1:100" s="35" customFormat="1" ht="33" customHeight="1" x14ac:dyDescent="0.25">
      <c r="A54" s="105"/>
      <c r="B54" s="187"/>
      <c r="C54" s="72" t="s">
        <v>57</v>
      </c>
      <c r="D54" s="73" t="e">
        <f t="shared" si="33"/>
        <v>#REF!</v>
      </c>
      <c r="E54" s="73" t="e">
        <f t="shared" si="33"/>
        <v>#REF!</v>
      </c>
      <c r="F54" s="74" t="e">
        <f t="shared" si="34"/>
        <v>#REF!</v>
      </c>
      <c r="G54" s="67" t="e">
        <f>+SUMIFS(#REF!,#REF!,C54)</f>
        <v>#REF!</v>
      </c>
      <c r="H54" s="67" t="e">
        <f>+SUMIFS(#REF!,#REF!,C54)</f>
        <v>#REF!</v>
      </c>
      <c r="I54" s="68" t="e">
        <f t="shared" si="6"/>
        <v>#REF!</v>
      </c>
      <c r="J54" s="67" t="e">
        <f t="shared" si="7"/>
        <v>#REF!</v>
      </c>
      <c r="K54" s="67" t="e">
        <f>+SUMIFS(#REF!,#REF!,C54)</f>
        <v>#REF!</v>
      </c>
      <c r="L54" s="67" t="e">
        <f>+SUMIFS(#REF!,#REF!,C54)</f>
        <v>#REF!</v>
      </c>
      <c r="M54" s="69" t="e">
        <f>+SUMIFS(#REF!,#REF!,C54)</f>
        <v>#REF!</v>
      </c>
      <c r="N54" s="73">
        <v>4</v>
      </c>
      <c r="O54" s="67">
        <v>3</v>
      </c>
      <c r="P54" s="74">
        <v>0.75</v>
      </c>
      <c r="Q54" s="67">
        <v>1</v>
      </c>
      <c r="R54" s="70">
        <v>0</v>
      </c>
      <c r="S54" s="71">
        <f>+SUMIFS('2. Июнь'!K:K,'2. Июнь'!F:F,C54)</f>
        <v>9</v>
      </c>
      <c r="T54" s="70">
        <f>+SUMIFS('2. Июнь'!I:I,'2. Июнь'!F:F,C54)</f>
        <v>0</v>
      </c>
      <c r="U54" s="36">
        <f>+'1. Свод'!E51-'1. Свод (2)'!O54</f>
        <v>-3</v>
      </c>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row>
    <row r="55" spans="1:100" s="35" customFormat="1" ht="33" customHeight="1" x14ac:dyDescent="0.25">
      <c r="A55" s="105"/>
      <c r="B55" s="187"/>
      <c r="C55" s="72" t="s">
        <v>175</v>
      </c>
      <c r="D55" s="73" t="e">
        <f t="shared" si="33"/>
        <v>#REF!</v>
      </c>
      <c r="E55" s="73" t="e">
        <f t="shared" si="33"/>
        <v>#REF!</v>
      </c>
      <c r="F55" s="74" t="e">
        <f t="shared" si="34"/>
        <v>#REF!</v>
      </c>
      <c r="G55" s="67" t="e">
        <f>+SUMIFS(#REF!,#REF!,C55)</f>
        <v>#REF!</v>
      </c>
      <c r="H55" s="67" t="e">
        <f>+SUMIFS(#REF!,#REF!,C55)</f>
        <v>#REF!</v>
      </c>
      <c r="I55" s="68"/>
      <c r="J55" s="67" t="e">
        <f t="shared" si="7"/>
        <v>#REF!</v>
      </c>
      <c r="K55" s="67" t="e">
        <f>+SUMIFS(#REF!,#REF!,C55)</f>
        <v>#REF!</v>
      </c>
      <c r="L55" s="67" t="e">
        <f>+SUMIFS(#REF!,#REF!,C55)</f>
        <v>#REF!</v>
      </c>
      <c r="M55" s="69" t="e">
        <f>+SUMIFS(#REF!,#REF!,C55)</f>
        <v>#REF!</v>
      </c>
      <c r="N55" s="73">
        <v>2</v>
      </c>
      <c r="O55" s="67">
        <v>0</v>
      </c>
      <c r="P55" s="74">
        <v>0</v>
      </c>
      <c r="Q55" s="67">
        <v>2</v>
      </c>
      <c r="R55" s="70">
        <v>0</v>
      </c>
      <c r="S55" s="71">
        <f>+SUMIFS('2. Июнь'!K:K,'2. Июнь'!F:F,C55)</f>
        <v>2</v>
      </c>
      <c r="T55" s="70">
        <f>+SUMIFS('2. Июнь'!I:I,'2. Июнь'!F:F,C55)</f>
        <v>0</v>
      </c>
      <c r="U55" s="36" t="e">
        <f>+'1. Свод'!#REF!-'1. Свод (2)'!O55</f>
        <v>#REF!</v>
      </c>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row>
    <row r="56" spans="1:100" s="35" customFormat="1" ht="33" customHeight="1" x14ac:dyDescent="0.25">
      <c r="A56" s="105"/>
      <c r="B56" s="187"/>
      <c r="C56" s="72" t="s">
        <v>59</v>
      </c>
      <c r="D56" s="73" t="e">
        <f t="shared" si="33"/>
        <v>#REF!</v>
      </c>
      <c r="E56" s="73" t="e">
        <f t="shared" si="33"/>
        <v>#REF!</v>
      </c>
      <c r="F56" s="74" t="e">
        <f t="shared" si="34"/>
        <v>#REF!</v>
      </c>
      <c r="G56" s="67" t="e">
        <f>+SUMIFS(#REF!,#REF!,C56)</f>
        <v>#REF!</v>
      </c>
      <c r="H56" s="67" t="e">
        <f>+SUMIFS(#REF!,#REF!,C56)</f>
        <v>#REF!</v>
      </c>
      <c r="I56" s="68" t="e">
        <f t="shared" si="6"/>
        <v>#REF!</v>
      </c>
      <c r="J56" s="67" t="e">
        <f t="shared" si="7"/>
        <v>#REF!</v>
      </c>
      <c r="K56" s="67" t="e">
        <f>+SUMIFS(#REF!,#REF!,C56)</f>
        <v>#REF!</v>
      </c>
      <c r="L56" s="67" t="e">
        <f>+SUMIFS(#REF!,#REF!,C56)</f>
        <v>#REF!</v>
      </c>
      <c r="M56" s="69" t="e">
        <f>+SUMIFS(#REF!,#REF!,C56)</f>
        <v>#REF!</v>
      </c>
      <c r="N56" s="73">
        <v>3</v>
      </c>
      <c r="O56" s="67">
        <v>0</v>
      </c>
      <c r="P56" s="74">
        <v>0</v>
      </c>
      <c r="Q56" s="67">
        <v>3</v>
      </c>
      <c r="R56" s="70">
        <v>0</v>
      </c>
      <c r="S56" s="71">
        <f>+SUMIFS('2. Июнь'!K:K,'2. Июнь'!F:F,C56)</f>
        <v>1</v>
      </c>
      <c r="T56" s="70">
        <f>+SUMIFS('2. Июнь'!I:I,'2. Июнь'!F:F,C56)</f>
        <v>0</v>
      </c>
      <c r="U56" s="36">
        <f>+'1. Свод'!E54-'1. Свод (2)'!O56</f>
        <v>0</v>
      </c>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row>
    <row r="57" spans="1:100" s="35" customFormat="1" ht="33" customHeight="1" x14ac:dyDescent="0.25">
      <c r="A57" s="105"/>
      <c r="B57" s="187"/>
      <c r="C57" s="72" t="s">
        <v>45</v>
      </c>
      <c r="D57" s="73" t="e">
        <f t="shared" si="33"/>
        <v>#REF!</v>
      </c>
      <c r="E57" s="73" t="e">
        <f t="shared" si="33"/>
        <v>#REF!</v>
      </c>
      <c r="F57" s="74" t="e">
        <f t="shared" si="34"/>
        <v>#REF!</v>
      </c>
      <c r="G57" s="67" t="e">
        <f>+SUMIFS(#REF!,#REF!,C57)</f>
        <v>#REF!</v>
      </c>
      <c r="H57" s="67" t="e">
        <f>+SUMIFS(#REF!,#REF!,C57)</f>
        <v>#REF!</v>
      </c>
      <c r="I57" s="68" t="e">
        <f t="shared" si="6"/>
        <v>#REF!</v>
      </c>
      <c r="J57" s="67" t="e">
        <f t="shared" si="7"/>
        <v>#REF!</v>
      </c>
      <c r="K57" s="67" t="e">
        <f>+SUMIFS(#REF!,#REF!,C57)</f>
        <v>#REF!</v>
      </c>
      <c r="L57" s="67" t="e">
        <f>+SUMIFS(#REF!,#REF!,C57)</f>
        <v>#REF!</v>
      </c>
      <c r="M57" s="69" t="e">
        <f>+SUMIFS(#REF!,#REF!,C57)</f>
        <v>#REF!</v>
      </c>
      <c r="N57" s="73">
        <v>3</v>
      </c>
      <c r="O57" s="67">
        <v>0</v>
      </c>
      <c r="P57" s="74">
        <v>0</v>
      </c>
      <c r="Q57" s="67">
        <v>3</v>
      </c>
      <c r="R57" s="70">
        <v>0</v>
      </c>
      <c r="S57" s="71">
        <f>+SUMIFS('2. Июнь'!K:K,'2. Июнь'!F:F,C57)</f>
        <v>0</v>
      </c>
      <c r="T57" s="70">
        <f>+SUMIFS('2. Июнь'!I:I,'2. Июнь'!F:F,C57)</f>
        <v>0</v>
      </c>
      <c r="U57" s="36" t="e">
        <f>+'1. Свод'!#REF!-'1. Свод (2)'!O57</f>
        <v>#REF!</v>
      </c>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row>
    <row r="58" spans="1:100" s="35" customFormat="1" ht="33" customHeight="1" x14ac:dyDescent="0.25">
      <c r="A58" s="105" t="s">
        <v>51</v>
      </c>
      <c r="B58" s="187"/>
      <c r="C58" s="72" t="s">
        <v>61</v>
      </c>
      <c r="D58" s="73" t="e">
        <f t="shared" si="33"/>
        <v>#REF!</v>
      </c>
      <c r="E58" s="73" t="e">
        <f t="shared" si="33"/>
        <v>#REF!</v>
      </c>
      <c r="F58" s="74" t="e">
        <f t="shared" si="34"/>
        <v>#REF!</v>
      </c>
      <c r="G58" s="67" t="e">
        <f>+SUMIFS(#REF!,#REF!,C58)</f>
        <v>#REF!</v>
      </c>
      <c r="H58" s="67" t="e">
        <f>+SUMIFS(#REF!,#REF!,C58)</f>
        <v>#REF!</v>
      </c>
      <c r="I58" s="68" t="e">
        <f t="shared" si="6"/>
        <v>#REF!</v>
      </c>
      <c r="J58" s="67" t="e">
        <f t="shared" si="7"/>
        <v>#REF!</v>
      </c>
      <c r="K58" s="67" t="e">
        <f>+SUMIFS(#REF!,#REF!,C58)</f>
        <v>#REF!</v>
      </c>
      <c r="L58" s="67" t="e">
        <f>+SUMIFS(#REF!,#REF!,C58)</f>
        <v>#REF!</v>
      </c>
      <c r="M58" s="69" t="e">
        <f>+SUMIFS(#REF!,#REF!,C58)</f>
        <v>#REF!</v>
      </c>
      <c r="N58" s="73">
        <v>8</v>
      </c>
      <c r="O58" s="67">
        <v>0</v>
      </c>
      <c r="P58" s="74">
        <v>0</v>
      </c>
      <c r="Q58" s="67">
        <v>7</v>
      </c>
      <c r="R58" s="70">
        <v>0</v>
      </c>
      <c r="S58" s="71">
        <f>+SUMIFS('2. Июнь'!K:K,'2. Июнь'!F:F,C58)</f>
        <v>6</v>
      </c>
      <c r="T58" s="70">
        <f>+SUMIFS('2. Июнь'!I:I,'2. Июнь'!F:F,C58)</f>
        <v>0</v>
      </c>
      <c r="U58" s="36" t="e">
        <f>+'1. Свод'!#REF!-'1. Свод (2)'!O58</f>
        <v>#REF!</v>
      </c>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row>
    <row r="59" spans="1:100" s="35" customFormat="1" ht="33" customHeight="1" x14ac:dyDescent="0.25">
      <c r="A59" s="105"/>
      <c r="B59" s="187"/>
      <c r="C59" s="72" t="s">
        <v>60</v>
      </c>
      <c r="D59" s="73" t="e">
        <f t="shared" si="33"/>
        <v>#REF!</v>
      </c>
      <c r="E59" s="73" t="e">
        <f t="shared" si="33"/>
        <v>#REF!</v>
      </c>
      <c r="F59" s="74" t="e">
        <f t="shared" si="34"/>
        <v>#REF!</v>
      </c>
      <c r="G59" s="67" t="e">
        <f>+SUMIFS(#REF!,#REF!,C59)</f>
        <v>#REF!</v>
      </c>
      <c r="H59" s="67" t="e">
        <f>+SUMIFS(#REF!,#REF!,C59)</f>
        <v>#REF!</v>
      </c>
      <c r="I59" s="68" t="e">
        <f t="shared" si="6"/>
        <v>#REF!</v>
      </c>
      <c r="J59" s="67" t="e">
        <f t="shared" si="7"/>
        <v>#REF!</v>
      </c>
      <c r="K59" s="67" t="e">
        <f>+SUMIFS(#REF!,#REF!,C59)</f>
        <v>#REF!</v>
      </c>
      <c r="L59" s="67" t="e">
        <f>+SUMIFS(#REF!,#REF!,C59)</f>
        <v>#REF!</v>
      </c>
      <c r="M59" s="69" t="e">
        <f>+SUMIFS(#REF!,#REF!,C59)</f>
        <v>#REF!</v>
      </c>
      <c r="N59" s="73">
        <v>1</v>
      </c>
      <c r="O59" s="67">
        <v>0</v>
      </c>
      <c r="P59" s="74">
        <v>0</v>
      </c>
      <c r="Q59" s="67">
        <v>1</v>
      </c>
      <c r="R59" s="70">
        <v>0</v>
      </c>
      <c r="S59" s="71">
        <f>+SUMIFS('2. Июнь'!K:K,'2. Июнь'!F:F,C59)</f>
        <v>3</v>
      </c>
      <c r="T59" s="70">
        <f>+SUMIFS('2. Июнь'!I:I,'2. Июнь'!F:F,C59)</f>
        <v>0</v>
      </c>
      <c r="U59" s="36" t="e">
        <f>+'1. Свод'!#REF!-'1. Свод (2)'!O59</f>
        <v>#REF!</v>
      </c>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row>
    <row r="60" spans="1:100" s="35" customFormat="1" ht="33" customHeight="1" x14ac:dyDescent="0.25">
      <c r="A60" s="105"/>
      <c r="B60" s="187"/>
      <c r="C60" s="72" t="s">
        <v>176</v>
      </c>
      <c r="D60" s="73" t="e">
        <f t="shared" si="33"/>
        <v>#REF!</v>
      </c>
      <c r="E60" s="73" t="e">
        <f t="shared" si="33"/>
        <v>#REF!</v>
      </c>
      <c r="F60" s="74" t="e">
        <f t="shared" si="34"/>
        <v>#REF!</v>
      </c>
      <c r="G60" s="67" t="e">
        <f>+SUMIFS(#REF!,#REF!,C60)</f>
        <v>#REF!</v>
      </c>
      <c r="H60" s="67" t="e">
        <f>+SUMIFS(#REF!,#REF!,C60)</f>
        <v>#REF!</v>
      </c>
      <c r="I60" s="68"/>
      <c r="J60" s="67" t="e">
        <f t="shared" si="7"/>
        <v>#REF!</v>
      </c>
      <c r="K60" s="67" t="e">
        <f>+SUMIFS(#REF!,#REF!,C60)</f>
        <v>#REF!</v>
      </c>
      <c r="L60" s="67" t="e">
        <f>+SUMIFS(#REF!,#REF!,C60)</f>
        <v>#REF!</v>
      </c>
      <c r="M60" s="69" t="e">
        <f>+SUMIFS(#REF!,#REF!,C60)</f>
        <v>#REF!</v>
      </c>
      <c r="N60" s="73">
        <v>1</v>
      </c>
      <c r="O60" s="67">
        <v>0</v>
      </c>
      <c r="P60" s="74">
        <v>0</v>
      </c>
      <c r="Q60" s="67">
        <v>1</v>
      </c>
      <c r="R60" s="70">
        <v>0</v>
      </c>
      <c r="S60" s="71">
        <f>+SUMIFS('2. Июнь'!K:K,'2. Июнь'!F:F,C60)</f>
        <v>1</v>
      </c>
      <c r="T60" s="70">
        <f>+SUMIFS('2. Июнь'!I:I,'2. Июнь'!F:F,C60)</f>
        <v>0</v>
      </c>
      <c r="U60" s="36" t="e">
        <f>+'1. Свод'!#REF!-'1. Свод (2)'!O60</f>
        <v>#REF!</v>
      </c>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row>
    <row r="61" spans="1:100" s="35" customFormat="1" ht="33" customHeight="1" x14ac:dyDescent="0.25">
      <c r="A61" s="105"/>
      <c r="B61" s="189"/>
      <c r="C61" s="106" t="s">
        <v>177</v>
      </c>
      <c r="D61" s="88" t="e">
        <f t="shared" si="33"/>
        <v>#REF!</v>
      </c>
      <c r="E61" s="88" t="e">
        <f t="shared" si="33"/>
        <v>#REF!</v>
      </c>
      <c r="F61" s="89" t="e">
        <f t="shared" si="34"/>
        <v>#REF!</v>
      </c>
      <c r="G61" s="88" t="e">
        <f>+SUMIFS(#REF!,#REF!,C61)</f>
        <v>#REF!</v>
      </c>
      <c r="H61" s="88" t="e">
        <f>+SUMIFS(#REF!,#REF!,C61)</f>
        <v>#REF!</v>
      </c>
      <c r="I61" s="89" t="e">
        <f t="shared" si="6"/>
        <v>#REF!</v>
      </c>
      <c r="J61" s="88" t="e">
        <f t="shared" si="7"/>
        <v>#REF!</v>
      </c>
      <c r="K61" s="88" t="e">
        <f>+SUMIFS(#REF!,#REF!,C61)</f>
        <v>#REF!</v>
      </c>
      <c r="L61" s="88" t="e">
        <f>+SUMIFS(#REF!,#REF!,C61)</f>
        <v>#REF!</v>
      </c>
      <c r="M61" s="90" t="e">
        <f>+SUMIFS(#REF!,#REF!,C61)</f>
        <v>#REF!</v>
      </c>
      <c r="N61" s="86">
        <v>3</v>
      </c>
      <c r="O61" s="88">
        <v>3</v>
      </c>
      <c r="P61" s="89">
        <v>1</v>
      </c>
      <c r="Q61" s="88">
        <v>0</v>
      </c>
      <c r="R61" s="91">
        <v>0</v>
      </c>
      <c r="S61" s="92">
        <f>+SUMIFS('2. Июнь'!K:K,'2. Июнь'!F:F,C61)</f>
        <v>0</v>
      </c>
      <c r="T61" s="91">
        <f>+SUMIFS('2. Июнь'!I:I,'2. Июнь'!F:F,C61)</f>
        <v>0</v>
      </c>
      <c r="U61" s="36" t="e">
        <f>+'1. Свод'!#REF!-'1. Свод (2)'!O61</f>
        <v>#REF!</v>
      </c>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row>
  </sheetData>
  <mergeCells count="29">
    <mergeCell ref="T6:T7"/>
    <mergeCell ref="H5:I6"/>
    <mergeCell ref="O5:P6"/>
    <mergeCell ref="B34:B39"/>
    <mergeCell ref="B40:B47"/>
    <mergeCell ref="B48:B61"/>
    <mergeCell ref="C3:C7"/>
    <mergeCell ref="D3:D7"/>
    <mergeCell ref="B8:C8"/>
    <mergeCell ref="B3:B7"/>
    <mergeCell ref="B9:B15"/>
    <mergeCell ref="B16:B23"/>
    <mergeCell ref="B24:B33"/>
    <mergeCell ref="B1:T1"/>
    <mergeCell ref="G3:R3"/>
    <mergeCell ref="H4:M4"/>
    <mergeCell ref="O4:R4"/>
    <mergeCell ref="K5:M5"/>
    <mergeCell ref="E3:E7"/>
    <mergeCell ref="F3:F7"/>
    <mergeCell ref="G4:G7"/>
    <mergeCell ref="J5:J7"/>
    <mergeCell ref="K6:K7"/>
    <mergeCell ref="L6:L7"/>
    <mergeCell ref="M6:M7"/>
    <mergeCell ref="N4:N7"/>
    <mergeCell ref="Q5:Q7"/>
    <mergeCell ref="R6:R7"/>
    <mergeCell ref="S6:S7"/>
  </mergeCells>
  <printOptions horizontalCentered="1"/>
  <pageMargins left="0.23622047244094499" right="0.23622047244094499" top="0.196850393700787" bottom="0.196850393700787" header="0.31496062992126" footer="0.31496062992126"/>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view="pageBreakPreview" topLeftCell="B1" zoomScale="85" zoomScaleNormal="85" workbookViewId="0">
      <selection activeCell="K7" sqref="K7"/>
    </sheetView>
  </sheetViews>
  <sheetFormatPr defaultColWidth="9.140625" defaultRowHeight="15" x14ac:dyDescent="0.25"/>
  <cols>
    <col min="1" max="1" width="9.140625" style="5" hidden="1" customWidth="1"/>
    <col min="2" max="2" width="6.28515625" style="5" customWidth="1"/>
    <col min="3" max="3" width="54.28515625" style="5" customWidth="1"/>
    <col min="4" max="4" width="18.85546875" style="6" customWidth="1"/>
    <col min="5" max="5" width="13.42578125" style="6" customWidth="1"/>
    <col min="6" max="6" width="16.5703125" style="6" customWidth="1"/>
    <col min="7" max="7" width="16.28515625" style="6" customWidth="1"/>
    <col min="8" max="8" width="11.5703125" style="6" customWidth="1"/>
    <col min="9" max="16384" width="9.140625" style="5"/>
  </cols>
  <sheetData>
    <row r="1" spans="1:9" ht="61.5" customHeight="1" x14ac:dyDescent="0.25">
      <c r="B1" s="210" t="s">
        <v>178</v>
      </c>
      <c r="C1" s="210"/>
      <c r="D1" s="210"/>
      <c r="E1" s="210"/>
      <c r="F1" s="210"/>
      <c r="G1" s="210"/>
      <c r="H1" s="210"/>
    </row>
    <row r="2" spans="1:9" ht="33" customHeight="1" x14ac:dyDescent="0.25">
      <c r="B2" s="7"/>
      <c r="C2" s="7"/>
      <c r="D2" s="7"/>
      <c r="E2" s="7"/>
      <c r="F2" s="7"/>
      <c r="G2" s="211" t="s">
        <v>179</v>
      </c>
      <c r="H2" s="211"/>
    </row>
    <row r="3" spans="1:9" s="1" customFormat="1" ht="28.5" customHeight="1" x14ac:dyDescent="0.25">
      <c r="B3" s="214" t="s">
        <v>1</v>
      </c>
      <c r="C3" s="212" t="s">
        <v>180</v>
      </c>
      <c r="D3" s="212" t="s">
        <v>181</v>
      </c>
      <c r="E3" s="212" t="s">
        <v>7</v>
      </c>
      <c r="F3" s="212"/>
      <c r="G3" s="212"/>
      <c r="H3" s="213"/>
      <c r="I3" s="8"/>
    </row>
    <row r="4" spans="1:9" s="1" customFormat="1" ht="57.75" customHeight="1" x14ac:dyDescent="0.25">
      <c r="B4" s="215"/>
      <c r="C4" s="216"/>
      <c r="D4" s="216"/>
      <c r="E4" s="9" t="s">
        <v>182</v>
      </c>
      <c r="F4" s="9" t="s">
        <v>183</v>
      </c>
      <c r="G4" s="9" t="s">
        <v>184</v>
      </c>
      <c r="H4" s="10" t="s">
        <v>185</v>
      </c>
      <c r="I4" s="8"/>
    </row>
    <row r="5" spans="1:9" s="2" customFormat="1" ht="27" customHeight="1" x14ac:dyDescent="0.25">
      <c r="B5" s="11"/>
      <c r="C5" s="12" t="s">
        <v>186</v>
      </c>
      <c r="D5" s="12" t="e">
        <f>SUM(D6:D16)</f>
        <v>#REF!</v>
      </c>
      <c r="E5" s="12" t="e">
        <f>SUM(E6:E16)</f>
        <v>#REF!</v>
      </c>
      <c r="F5" s="12" t="e">
        <f>SUM(F6:F16)</f>
        <v>#REF!</v>
      </c>
      <c r="G5" s="12" t="e">
        <f>SUM(G6:G16)</f>
        <v>#REF!</v>
      </c>
      <c r="H5" s="13" t="e">
        <f t="shared" ref="H5:H11" si="0">+E5/D5</f>
        <v>#REF!</v>
      </c>
      <c r="I5" s="14"/>
    </row>
    <row r="6" spans="1:9" s="3" customFormat="1" ht="42" customHeight="1" x14ac:dyDescent="0.3">
      <c r="A6" s="15" t="s">
        <v>187</v>
      </c>
      <c r="B6" s="16">
        <v>1</v>
      </c>
      <c r="C6" s="17" t="s">
        <v>188</v>
      </c>
      <c r="D6" s="18" t="e">
        <f>+SUMIFS('2. Июнь'!#REF!,'2. Июнь'!E:E,A6)</f>
        <v>#REF!</v>
      </c>
      <c r="E6" s="19" t="e">
        <f>+SUMIFS('2. Июнь'!#REF!,'2. Июнь'!E:E,A6)</f>
        <v>#REF!</v>
      </c>
      <c r="F6" s="20" t="e">
        <f>+SUMIFS('2. Июнь'!#REF!,'2. Июнь'!E:E,A6)</f>
        <v>#REF!</v>
      </c>
      <c r="G6" s="21" t="e">
        <f>+SUMIFS('2. Июнь'!#REF!,'2. Июнь'!E:E,A6)</f>
        <v>#REF!</v>
      </c>
      <c r="H6" s="22" t="e">
        <f t="shared" si="0"/>
        <v>#REF!</v>
      </c>
      <c r="I6" s="23"/>
    </row>
    <row r="7" spans="1:9" s="3" customFormat="1" ht="42" customHeight="1" x14ac:dyDescent="0.3">
      <c r="A7" s="15" t="s">
        <v>189</v>
      </c>
      <c r="B7" s="16">
        <f>+B6+1</f>
        <v>2</v>
      </c>
      <c r="C7" s="17" t="s">
        <v>190</v>
      </c>
      <c r="D7" s="18" t="e">
        <f>+SUMIFS('2. Июнь'!#REF!,'2. Июнь'!E:E,A7)</f>
        <v>#REF!</v>
      </c>
      <c r="E7" s="19" t="e">
        <f>+SUMIFS('2. Июнь'!#REF!,'2. Июнь'!E:E,A7)</f>
        <v>#REF!</v>
      </c>
      <c r="F7" s="20" t="e">
        <f>+SUMIFS('2. Июнь'!#REF!,'2. Июнь'!E:E,A7)</f>
        <v>#REF!</v>
      </c>
      <c r="G7" s="21" t="e">
        <f>+SUMIFS('2. Июнь'!#REF!,'2. Июнь'!E:E,A7)</f>
        <v>#REF!</v>
      </c>
      <c r="H7" s="22" t="e">
        <f t="shared" si="0"/>
        <v>#REF!</v>
      </c>
      <c r="I7" s="23"/>
    </row>
    <row r="8" spans="1:9" s="3" customFormat="1" ht="42" customHeight="1" x14ac:dyDescent="0.3">
      <c r="A8" s="15" t="s">
        <v>191</v>
      </c>
      <c r="B8" s="16">
        <f t="shared" ref="B8:B16" si="1">+B7+1</f>
        <v>3</v>
      </c>
      <c r="C8" s="17" t="s">
        <v>191</v>
      </c>
      <c r="D8" s="18" t="e">
        <f>+SUMIFS('2. Июнь'!#REF!,'2. Июнь'!E:E,A8)</f>
        <v>#REF!</v>
      </c>
      <c r="E8" s="19" t="e">
        <f>+SUMIFS('2. Июнь'!#REF!,'2. Июнь'!E:E,A8)</f>
        <v>#REF!</v>
      </c>
      <c r="F8" s="20" t="e">
        <f>+SUMIFS('2. Июнь'!#REF!,'2. Июнь'!E:E,A8)</f>
        <v>#REF!</v>
      </c>
      <c r="G8" s="21" t="e">
        <f>+SUMIFS('2. Июнь'!#REF!,'2. Июнь'!E:E,A8)</f>
        <v>#REF!</v>
      </c>
      <c r="H8" s="22" t="e">
        <f t="shared" si="0"/>
        <v>#REF!</v>
      </c>
      <c r="I8" s="23"/>
    </row>
    <row r="9" spans="1:9" s="3" customFormat="1" ht="42" customHeight="1" x14ac:dyDescent="0.3">
      <c r="A9" s="15" t="s">
        <v>31</v>
      </c>
      <c r="B9" s="16">
        <f t="shared" si="1"/>
        <v>4</v>
      </c>
      <c r="C9" s="17" t="s">
        <v>192</v>
      </c>
      <c r="D9" s="18" t="e">
        <f>+SUMIFS('2. Июнь'!#REF!,'2. Июнь'!E:E,A9)</f>
        <v>#REF!</v>
      </c>
      <c r="E9" s="19" t="e">
        <f>+SUMIFS('2. Июнь'!#REF!,'2. Июнь'!E:E,A9)</f>
        <v>#REF!</v>
      </c>
      <c r="F9" s="20" t="e">
        <f>+SUMIFS('2. Июнь'!#REF!,'2. Июнь'!E:E,A9)</f>
        <v>#REF!</v>
      </c>
      <c r="G9" s="21" t="e">
        <f>+SUMIFS('2. Июнь'!#REF!,'2. Июнь'!E:E,A9)</f>
        <v>#REF!</v>
      </c>
      <c r="H9" s="22" t="e">
        <f t="shared" si="0"/>
        <v>#REF!</v>
      </c>
      <c r="I9" s="23"/>
    </row>
    <row r="10" spans="1:9" s="3" customFormat="1" ht="42" customHeight="1" x14ac:dyDescent="0.3">
      <c r="A10" s="15" t="s">
        <v>170</v>
      </c>
      <c r="B10" s="16">
        <f t="shared" si="1"/>
        <v>5</v>
      </c>
      <c r="C10" s="17" t="s">
        <v>193</v>
      </c>
      <c r="D10" s="18" t="e">
        <f>+SUMIFS('2. Июнь'!#REF!,'2. Июнь'!E:E,A10)</f>
        <v>#REF!</v>
      </c>
      <c r="E10" s="19" t="e">
        <f>+SUMIFS('2. Июнь'!#REF!,'2. Июнь'!E:E,A10)</f>
        <v>#REF!</v>
      </c>
      <c r="F10" s="20" t="e">
        <f>+SUMIFS('2. Июнь'!#REF!,'2. Июнь'!E:E,A10)</f>
        <v>#REF!</v>
      </c>
      <c r="G10" s="21" t="e">
        <f>+SUMIFS('2. Июнь'!#REF!,'2. Июнь'!E:E,A10)</f>
        <v>#REF!</v>
      </c>
      <c r="H10" s="22" t="e">
        <f t="shared" si="0"/>
        <v>#REF!</v>
      </c>
      <c r="I10" s="23"/>
    </row>
    <row r="11" spans="1:9" s="3" customFormat="1" ht="42" customHeight="1" x14ac:dyDescent="0.3">
      <c r="A11" s="15" t="s">
        <v>194</v>
      </c>
      <c r="B11" s="16">
        <f t="shared" si="1"/>
        <v>6</v>
      </c>
      <c r="C11" s="24" t="s">
        <v>195</v>
      </c>
      <c r="D11" s="18" t="e">
        <f>+SUMIFS('2. Июнь'!#REF!,'2. Июнь'!E:E,A11)</f>
        <v>#REF!</v>
      </c>
      <c r="E11" s="19" t="e">
        <f>+SUMIFS('2. Июнь'!#REF!,'2. Июнь'!E:E,A11)</f>
        <v>#REF!</v>
      </c>
      <c r="F11" s="20" t="e">
        <f>+SUMIFS('2. Июнь'!#REF!,'2. Июнь'!E:E,A11)</f>
        <v>#REF!</v>
      </c>
      <c r="G11" s="21" t="e">
        <f>+SUMIFS('2. Июнь'!#REF!,'2. Июнь'!E:E,A11)</f>
        <v>#REF!</v>
      </c>
      <c r="H11" s="22" t="e">
        <f t="shared" si="0"/>
        <v>#REF!</v>
      </c>
      <c r="I11" s="23"/>
    </row>
    <row r="12" spans="1:9" s="3" customFormat="1" ht="42" customHeight="1" x14ac:dyDescent="0.3">
      <c r="A12" s="15"/>
      <c r="B12" s="16">
        <f t="shared" si="1"/>
        <v>7</v>
      </c>
      <c r="C12" s="17" t="s">
        <v>196</v>
      </c>
      <c r="D12" s="18" t="e">
        <f>+SUMIFS('2. Июнь'!#REF!,'2. Июнь'!E:E,A12)</f>
        <v>#REF!</v>
      </c>
      <c r="E12" s="19" t="e">
        <f>+SUMIFS('2. Июнь'!#REF!,'2. Июнь'!E:E,A12)</f>
        <v>#REF!</v>
      </c>
      <c r="F12" s="20" t="e">
        <f>+SUMIFS('2. Июнь'!#REF!,'2. Июнь'!E:E,A12)</f>
        <v>#REF!</v>
      </c>
      <c r="G12" s="21" t="e">
        <f>+SUMIFS('2. Июнь'!#REF!,'2. Июнь'!E:E,A12)</f>
        <v>#REF!</v>
      </c>
      <c r="H12" s="22">
        <v>0</v>
      </c>
      <c r="I12" s="23"/>
    </row>
    <row r="13" spans="1:9" s="3" customFormat="1" ht="36.75" customHeight="1" x14ac:dyDescent="0.3">
      <c r="A13" s="15" t="s">
        <v>51</v>
      </c>
      <c r="B13" s="16">
        <f t="shared" si="1"/>
        <v>8</v>
      </c>
      <c r="C13" s="17" t="s">
        <v>51</v>
      </c>
      <c r="D13" s="18" t="e">
        <f>+SUMIFS('2. Июнь'!#REF!,'2. Июнь'!E:E,A13)</f>
        <v>#REF!</v>
      </c>
      <c r="E13" s="19" t="e">
        <f>+SUMIFS('2. Июнь'!#REF!,'2. Июнь'!E:E,A13)</f>
        <v>#REF!</v>
      </c>
      <c r="F13" s="20" t="e">
        <f>+SUMIFS('2. Июнь'!#REF!,'2. Июнь'!E:E,A13)</f>
        <v>#REF!</v>
      </c>
      <c r="G13" s="21" t="e">
        <f>+SUMIFS('2. Июнь'!#REF!,'2. Июнь'!E:E,A13)</f>
        <v>#REF!</v>
      </c>
      <c r="H13" s="22" t="e">
        <f>+E13/D13</f>
        <v>#REF!</v>
      </c>
      <c r="I13" s="23"/>
    </row>
    <row r="14" spans="1:9" s="3" customFormat="1" ht="63.75" customHeight="1" x14ac:dyDescent="0.3">
      <c r="A14" s="15" t="s">
        <v>197</v>
      </c>
      <c r="B14" s="16">
        <f t="shared" si="1"/>
        <v>9</v>
      </c>
      <c r="C14" s="17" t="s">
        <v>198</v>
      </c>
      <c r="D14" s="18" t="e">
        <f>+SUMIFS('2. Июнь'!#REF!,'2. Июнь'!E:E,A14)</f>
        <v>#REF!</v>
      </c>
      <c r="E14" s="19" t="e">
        <f>+SUMIFS('2. Июнь'!#REF!,'2. Июнь'!E:E,A14)</f>
        <v>#REF!</v>
      </c>
      <c r="F14" s="20" t="e">
        <f>+SUMIFS('2. Июнь'!#REF!,'2. Июнь'!E:E,A14)</f>
        <v>#REF!</v>
      </c>
      <c r="G14" s="21" t="e">
        <f>+SUMIFS('2. Июнь'!#REF!,'2. Июнь'!E:E,A14)</f>
        <v>#REF!</v>
      </c>
      <c r="H14" s="22" t="e">
        <f>+E14/D14</f>
        <v>#REF!</v>
      </c>
      <c r="I14" s="23"/>
    </row>
    <row r="15" spans="1:9" s="3" customFormat="1" ht="36.75" customHeight="1" x14ac:dyDescent="0.3">
      <c r="A15" s="15" t="s">
        <v>199</v>
      </c>
      <c r="B15" s="16">
        <f t="shared" si="1"/>
        <v>10</v>
      </c>
      <c r="C15" s="17" t="s">
        <v>200</v>
      </c>
      <c r="D15" s="18" t="e">
        <f>+SUMIFS('2. Июнь'!#REF!,'2. Июнь'!E:E,A15)</f>
        <v>#REF!</v>
      </c>
      <c r="E15" s="19" t="e">
        <f>+SUMIFS('2. Июнь'!#REF!,'2. Июнь'!E:E,A15)</f>
        <v>#REF!</v>
      </c>
      <c r="F15" s="20" t="e">
        <f>+SUMIFS('2. Июнь'!#REF!,'2. Июнь'!E:E,A15)</f>
        <v>#REF!</v>
      </c>
      <c r="G15" s="21" t="e">
        <f>+SUMIFS('2. Июнь'!#REF!,'2. Июнь'!E:E,A15)</f>
        <v>#REF!</v>
      </c>
      <c r="H15" s="22" t="e">
        <f>+E15/D15</f>
        <v>#REF!</v>
      </c>
      <c r="I15" s="23"/>
    </row>
    <row r="16" spans="1:9" s="3" customFormat="1" ht="36.75" customHeight="1" x14ac:dyDescent="0.3">
      <c r="A16" s="15" t="s">
        <v>201</v>
      </c>
      <c r="B16" s="16">
        <f t="shared" si="1"/>
        <v>11</v>
      </c>
      <c r="C16" s="17" t="s">
        <v>202</v>
      </c>
      <c r="D16" s="18" t="e">
        <f>+SUMIFS('2. Июнь'!#REF!,'2. Июнь'!E:E,A16)</f>
        <v>#REF!</v>
      </c>
      <c r="E16" s="19" t="e">
        <f>+SUMIFS('2. Июнь'!#REF!,'2. Июнь'!E:E,A16)</f>
        <v>#REF!</v>
      </c>
      <c r="F16" s="20" t="e">
        <f>+SUMIFS('2. Июнь'!#REF!,'2. Июнь'!E:E,A16)</f>
        <v>#REF!</v>
      </c>
      <c r="G16" s="21" t="e">
        <f>+SUMIFS('2. Июнь'!#REF!,'2. Июнь'!E:E,A16)</f>
        <v>#REF!</v>
      </c>
      <c r="H16" s="22" t="e">
        <f>+E16/D16</f>
        <v>#REF!</v>
      </c>
      <c r="I16" s="23"/>
    </row>
    <row r="17" spans="1:8" s="4" customFormat="1" ht="20.25" x14ac:dyDescent="0.25">
      <c r="A17" s="15"/>
      <c r="B17" s="25"/>
      <c r="C17" s="26" t="s">
        <v>203</v>
      </c>
      <c r="D17" s="27" t="e">
        <f>SUM(D18:D22)</f>
        <v>#REF!</v>
      </c>
      <c r="E17" s="27" t="e">
        <f>SUM(E18:E22)</f>
        <v>#REF!</v>
      </c>
      <c r="F17" s="27" t="e">
        <f>SUM(F18:F22)</f>
        <v>#REF!</v>
      </c>
      <c r="G17" s="27" t="e">
        <f>SUM(G18:G22)</f>
        <v>#REF!</v>
      </c>
      <c r="H17" s="28">
        <v>0</v>
      </c>
    </row>
    <row r="18" spans="1:8" ht="37.5" x14ac:dyDescent="0.25">
      <c r="A18" s="15"/>
      <c r="B18" s="16">
        <v>1</v>
      </c>
      <c r="C18" s="17" t="s">
        <v>204</v>
      </c>
      <c r="D18" s="18" t="e">
        <f>+SUMIFS('2. Июнь'!#REF!,'2. Июнь'!E:E,A18)</f>
        <v>#REF!</v>
      </c>
      <c r="E18" s="19" t="e">
        <f>+SUMIFS('2. Июнь'!#REF!,'2. Июнь'!E:E,A18)</f>
        <v>#REF!</v>
      </c>
      <c r="F18" s="20" t="e">
        <f>+SUMIFS('2. Июнь'!#REF!,'2. Июнь'!E:E,A18)</f>
        <v>#REF!</v>
      </c>
      <c r="G18" s="21" t="e">
        <f>+SUMIFS('2. Июнь'!#REF!,'2. Июнь'!E:E,A18)</f>
        <v>#REF!</v>
      </c>
      <c r="H18" s="22">
        <v>0</v>
      </c>
    </row>
    <row r="19" spans="1:8" ht="37.5" x14ac:dyDescent="0.25">
      <c r="A19" s="29" t="s">
        <v>205</v>
      </c>
      <c r="B19" s="16">
        <f>+B18+1</f>
        <v>2</v>
      </c>
      <c r="C19" s="17" t="s">
        <v>206</v>
      </c>
      <c r="D19" s="18" t="e">
        <f>+SUMIFS('2. Июнь'!#REF!,'2. Июнь'!E:E,A19)</f>
        <v>#REF!</v>
      </c>
      <c r="E19" s="19" t="e">
        <f>+SUMIFS('2. Июнь'!#REF!,'2. Июнь'!E:E,A19)</f>
        <v>#REF!</v>
      </c>
      <c r="F19" s="20" t="e">
        <f>+SUMIFS('2. Июнь'!#REF!,'2. Июнь'!E:E,A19)</f>
        <v>#REF!</v>
      </c>
      <c r="G19" s="21" t="e">
        <f>+SUMIFS('2. Июнь'!#REF!,'2. Июнь'!E:E,A19)</f>
        <v>#REF!</v>
      </c>
      <c r="H19" s="22">
        <v>0</v>
      </c>
    </row>
    <row r="20" spans="1:8" ht="37.5" x14ac:dyDescent="0.25">
      <c r="B20" s="16">
        <f>+B19+1</f>
        <v>3</v>
      </c>
      <c r="C20" s="17" t="s">
        <v>207</v>
      </c>
      <c r="D20" s="18" t="e">
        <f>+SUMIFS('2. Июнь'!#REF!,'2. Июнь'!E:E,A20)</f>
        <v>#REF!</v>
      </c>
      <c r="E20" s="19" t="e">
        <f>+SUMIFS('2. Июнь'!#REF!,'2. Июнь'!E:E,A20)</f>
        <v>#REF!</v>
      </c>
      <c r="F20" s="20" t="e">
        <f>+SUMIFS('2. Июнь'!#REF!,'2. Июнь'!E:E,A20)</f>
        <v>#REF!</v>
      </c>
      <c r="G20" s="21" t="e">
        <f>+SUMIFS('2. Июнь'!#REF!,'2. Июнь'!E:E,A20)</f>
        <v>#REF!</v>
      </c>
      <c r="H20" s="22">
        <v>0</v>
      </c>
    </row>
    <row r="21" spans="1:8" ht="37.5" x14ac:dyDescent="0.25">
      <c r="B21" s="16">
        <f>+B20+1</f>
        <v>4</v>
      </c>
      <c r="C21" s="17" t="s">
        <v>208</v>
      </c>
      <c r="D21" s="18" t="e">
        <f>+SUMIFS('2. Июнь'!#REF!,'2. Июнь'!E:E,A21)</f>
        <v>#REF!</v>
      </c>
      <c r="E21" s="19" t="e">
        <f>+SUMIFS('2. Июнь'!#REF!,'2. Июнь'!E:E,A21)</f>
        <v>#REF!</v>
      </c>
      <c r="F21" s="20" t="e">
        <f>+SUMIFS('2. Июнь'!#REF!,'2. Июнь'!E:E,A21)</f>
        <v>#REF!</v>
      </c>
      <c r="G21" s="21" t="e">
        <f>+SUMIFS('2. Июнь'!#REF!,'2. Июнь'!E:E,A21)</f>
        <v>#REF!</v>
      </c>
      <c r="H21" s="22">
        <v>0</v>
      </c>
    </row>
    <row r="22" spans="1:8" ht="37.5" x14ac:dyDescent="0.25">
      <c r="B22" s="30">
        <f>+B21+1</f>
        <v>5</v>
      </c>
      <c r="C22" s="31" t="s">
        <v>209</v>
      </c>
      <c r="D22" s="18" t="e">
        <f>+SUMIFS('2. Июнь'!#REF!,'2. Июнь'!E:E,A22)</f>
        <v>#REF!</v>
      </c>
      <c r="E22" s="19" t="e">
        <f>+SUMIFS('2. Июнь'!#REF!,'2. Июнь'!E:E,A22)</f>
        <v>#REF!</v>
      </c>
      <c r="F22" s="20" t="e">
        <f>+SUMIFS('2. Июнь'!#REF!,'2. Июнь'!E:E,A22)</f>
        <v>#REF!</v>
      </c>
      <c r="G22" s="21" t="e">
        <f>+SUMIFS('2. Июнь'!#REF!,'2. Июнь'!E:E,A22)</f>
        <v>#REF!</v>
      </c>
      <c r="H22" s="22">
        <v>0</v>
      </c>
    </row>
  </sheetData>
  <mergeCells count="6">
    <mergeCell ref="B1:H1"/>
    <mergeCell ref="G2:H2"/>
    <mergeCell ref="E3:H3"/>
    <mergeCell ref="B3:B4"/>
    <mergeCell ref="C3:C4"/>
    <mergeCell ref="D3:D4"/>
  </mergeCells>
  <printOptions horizontalCentered="1"/>
  <pageMargins left="0.196850393700787" right="0.118110236220472" top="0.196850393700787" bottom="0.118110236220472" header="0.118110236220472" footer="0.118110236220472"/>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1. Свод</vt:lpstr>
      <vt:lpstr>2. Июнь</vt:lpstr>
      <vt:lpstr>1. Свод (2)</vt:lpstr>
      <vt:lpstr>1.Свод</vt:lpstr>
      <vt:lpstr>'1. Свод'!Заголовки_для_печати</vt:lpstr>
      <vt:lpstr>'1. Свод (2)'!Заголовки_для_печати</vt:lpstr>
      <vt:lpstr>'2. Июнь'!Заголовки_для_печати</vt:lpstr>
      <vt:lpstr>'1. Свод'!Область_печати</vt:lpstr>
      <vt:lpstr>'1. Свод (2)'!Область_печати</vt:lpstr>
      <vt:lpstr>'1.Свод'!Область_печати</vt:lpstr>
      <vt:lpstr>'2. Июнь'!Область_печати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Javoxirjon Nosirov</dc:creator>
  <cp:lastModifiedBy>Пользователь</cp:lastModifiedBy>
  <cp:lastPrinted>2026-05-26T07:01:17Z</cp:lastPrinted>
  <dcterms:created xsi:type="dcterms:W3CDTF">2021-08-18T08:36:00Z</dcterms:created>
  <dcterms:modified xsi:type="dcterms:W3CDTF">2026-06-01T04:51:25Z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EBF52D70863C43AF89765942D073CD08_13</vt:lpwstr>
  </property>
  <property fmtid="{D5CDD505-2E9C-101B-9397-08002B2CF9AE}" pid="3" name="KSOProductBuildVer">
    <vt:lpwstr>1049-12.1.0.25862</vt:lpwstr>
  </property>
  <property fmtid="{D5CDD505-2E9C-101B-9397-08002B2CF9AE}" pid="4" name="CalculationRule">
    <vt:i4>0</vt:i4>
  </property>
</Properties>
</file>