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Апрель ойи ҳужжатлари\"/>
    </mc:Choice>
  </mc:AlternateContent>
  <bookViews>
    <workbookView xWindow="0" yWindow="0" windowWidth="28800" windowHeight="12330" tabRatio="457"/>
  </bookViews>
  <sheets>
    <sheet name="1. Свод" sheetId="3" r:id="rId1"/>
    <sheet name="2. Апрель" sheetId="2" r:id="rId2"/>
    <sheet name="1. Свод (2)" sheetId="5" state="hidden" r:id="rId3"/>
    <sheet name="1.Свод" sheetId="1" state="hidden" r:id="rId4"/>
  </sheets>
  <definedNames>
    <definedName name="_xlnm._FilterDatabase" localSheetId="0" hidden="1">'1. Свод'!$A$6:$CL$53</definedName>
    <definedName name="_xlnm._FilterDatabase" localSheetId="2" hidden="1">'1. Свод (2)'!$A$7:$CV$61</definedName>
    <definedName name="_xlnm._FilterDatabase" localSheetId="1" hidden="1">'2. Апрель'!$A$2:$AG$163</definedName>
    <definedName name="_xlnm.Print_Titles" localSheetId="0">'1. Свод'!$3:$6</definedName>
    <definedName name="_xlnm.Print_Titles" localSheetId="2">'1. Свод (2)'!$3:$7</definedName>
    <definedName name="_xlnm.Print_Titles" localSheetId="1">'2. Апрель'!$2:$2</definedName>
    <definedName name="_xlnm.Print_Area" localSheetId="0">'1. Свод'!$B$1:$J$53</definedName>
    <definedName name="_xlnm.Print_Area" localSheetId="2">'1. Свод (2)'!$B$1:$T$61</definedName>
    <definedName name="_xlnm.Print_Area" localSheetId="3">'1.Свод'!$B$1:$H$22</definedName>
    <definedName name="_xlnm.Print_Area" localSheetId="1">'2. Апрель'!$A$1:$F$163</definedName>
  </definedNames>
  <calcPr calcId="162913"/>
</workbook>
</file>

<file path=xl/calcChain.xml><?xml version="1.0" encoding="utf-8"?>
<calcChain xmlns="http://schemas.openxmlformats.org/spreadsheetml/2006/main">
  <c r="J13" i="3" l="1"/>
  <c r="I13" i="3"/>
  <c r="H13" i="3"/>
  <c r="E13" i="3"/>
  <c r="D13" i="3"/>
  <c r="J51" i="3"/>
  <c r="I51" i="3"/>
  <c r="H51" i="3"/>
  <c r="E51" i="3"/>
  <c r="D51" i="3"/>
  <c r="F13" i="3" l="1"/>
  <c r="G13" i="3"/>
  <c r="G51" i="3"/>
  <c r="F51" i="3"/>
  <c r="J53" i="3"/>
  <c r="I53" i="3"/>
  <c r="H53" i="3"/>
  <c r="E53" i="3"/>
  <c r="D53" i="3"/>
  <c r="J52" i="3"/>
  <c r="I52" i="3"/>
  <c r="H52" i="3"/>
  <c r="E52" i="3"/>
  <c r="D52" i="3"/>
  <c r="J50" i="3"/>
  <c r="I50" i="3"/>
  <c r="H50" i="3"/>
  <c r="E50" i="3"/>
  <c r="D50" i="3"/>
  <c r="J49" i="3"/>
  <c r="I49" i="3"/>
  <c r="H49" i="3"/>
  <c r="E49" i="3"/>
  <c r="D49" i="3"/>
  <c r="J48" i="3"/>
  <c r="I48" i="3"/>
  <c r="H48" i="3"/>
  <c r="E48" i="3"/>
  <c r="D48" i="3"/>
  <c r="J47" i="3"/>
  <c r="I47" i="3"/>
  <c r="H47" i="3"/>
  <c r="E47" i="3"/>
  <c r="D47" i="3"/>
  <c r="J46" i="3"/>
  <c r="I46" i="3"/>
  <c r="H46" i="3"/>
  <c r="E46" i="3"/>
  <c r="D46" i="3"/>
  <c r="J45" i="3"/>
  <c r="I45" i="3"/>
  <c r="H45" i="3"/>
  <c r="E45" i="3"/>
  <c r="D45" i="3"/>
  <c r="J44" i="3"/>
  <c r="I44" i="3"/>
  <c r="H44" i="3"/>
  <c r="E44" i="3"/>
  <c r="D44" i="3"/>
  <c r="J43" i="3"/>
  <c r="I43" i="3"/>
  <c r="H43" i="3"/>
  <c r="E43" i="3"/>
  <c r="D43" i="3"/>
  <c r="J29" i="3"/>
  <c r="I29" i="3"/>
  <c r="H29" i="3"/>
  <c r="E29" i="3"/>
  <c r="D29" i="3"/>
  <c r="J28" i="3"/>
  <c r="I28" i="3"/>
  <c r="H28" i="3"/>
  <c r="E28" i="3"/>
  <c r="D28" i="3"/>
  <c r="J27" i="3"/>
  <c r="I27" i="3"/>
  <c r="H27" i="3"/>
  <c r="E27" i="3"/>
  <c r="D27" i="3"/>
  <c r="J26" i="3"/>
  <c r="I26" i="3"/>
  <c r="H26" i="3"/>
  <c r="E26" i="3"/>
  <c r="D26" i="3"/>
  <c r="J25" i="3"/>
  <c r="I25" i="3"/>
  <c r="H25" i="3"/>
  <c r="E25" i="3"/>
  <c r="D25" i="3"/>
  <c r="F48" i="3" l="1"/>
  <c r="F53" i="3"/>
  <c r="G28" i="3"/>
  <c r="G49" i="3"/>
  <c r="F45" i="3"/>
  <c r="G27" i="3"/>
  <c r="F28" i="3"/>
  <c r="F44" i="3"/>
  <c r="G50" i="3"/>
  <c r="F52" i="3"/>
  <c r="G29" i="3"/>
  <c r="F46" i="3"/>
  <c r="G47" i="3"/>
  <c r="G43" i="3"/>
  <c r="G48" i="3"/>
  <c r="F29" i="3"/>
  <c r="F49" i="3"/>
  <c r="F27" i="3"/>
  <c r="F43" i="3"/>
  <c r="G44" i="3"/>
  <c r="G46" i="3"/>
  <c r="F47" i="3"/>
  <c r="F50" i="3"/>
  <c r="G52" i="3"/>
  <c r="G45" i="3"/>
  <c r="G53" i="3"/>
  <c r="G26" i="3"/>
  <c r="G25" i="3"/>
  <c r="F26" i="3"/>
  <c r="F25" i="3"/>
  <c r="J35" i="3" l="1"/>
  <c r="I35" i="3"/>
  <c r="H35" i="3"/>
  <c r="E35" i="3"/>
  <c r="D35" i="3"/>
  <c r="G35" i="3" l="1"/>
  <c r="F35" i="3"/>
  <c r="J14" i="3" l="1"/>
  <c r="I14" i="3"/>
  <c r="H14" i="3"/>
  <c r="E14" i="3"/>
  <c r="D14" i="3"/>
  <c r="J12" i="3"/>
  <c r="I12" i="3"/>
  <c r="H12" i="3"/>
  <c r="E12" i="3"/>
  <c r="D12" i="3"/>
  <c r="J11" i="3"/>
  <c r="I11" i="3"/>
  <c r="H11" i="3"/>
  <c r="E11" i="3"/>
  <c r="D11" i="3"/>
  <c r="J10" i="3"/>
  <c r="I10" i="3"/>
  <c r="H10" i="3"/>
  <c r="E10" i="3"/>
  <c r="D10" i="3"/>
  <c r="H9" i="3"/>
  <c r="J9" i="3"/>
  <c r="I9" i="3"/>
  <c r="E9" i="3"/>
  <c r="D9" i="3"/>
  <c r="G10" i="3" l="1"/>
  <c r="G14" i="3"/>
  <c r="F9" i="3"/>
  <c r="F10" i="3"/>
  <c r="L11" i="3"/>
  <c r="G12" i="3"/>
  <c r="F14" i="3"/>
  <c r="F11" i="3"/>
  <c r="L9" i="3"/>
  <c r="G9" i="3"/>
  <c r="G11" i="3"/>
  <c r="L12" i="3"/>
  <c r="L10" i="3"/>
  <c r="F12" i="3"/>
  <c r="J17" i="3" l="1"/>
  <c r="I17" i="3"/>
  <c r="H17" i="3"/>
  <c r="E17" i="3"/>
  <c r="D17" i="3"/>
  <c r="G17" i="3" l="1"/>
  <c r="F17" i="3"/>
  <c r="J34" i="3" l="1"/>
  <c r="I34" i="3"/>
  <c r="H34" i="3"/>
  <c r="E34" i="3"/>
  <c r="D34" i="3"/>
  <c r="G34" i="3" l="1"/>
  <c r="F34" i="3"/>
  <c r="J33" i="3" l="1"/>
  <c r="I33" i="3"/>
  <c r="H33" i="3"/>
  <c r="E33" i="3"/>
  <c r="D33" i="3"/>
  <c r="J38" i="3"/>
  <c r="I38" i="3"/>
  <c r="H38" i="3"/>
  <c r="E38" i="3"/>
  <c r="D38" i="3"/>
  <c r="G33" i="3" l="1"/>
  <c r="F33" i="3"/>
  <c r="G38" i="3"/>
  <c r="F38" i="3"/>
  <c r="J42" i="3" l="1"/>
  <c r="I42" i="3"/>
  <c r="H42" i="3"/>
  <c r="E42" i="3"/>
  <c r="D42" i="3"/>
  <c r="J40" i="3"/>
  <c r="I40" i="3"/>
  <c r="H40" i="3"/>
  <c r="E40" i="3"/>
  <c r="D40" i="3"/>
  <c r="J39" i="3"/>
  <c r="I39" i="3"/>
  <c r="H39" i="3"/>
  <c r="E39" i="3"/>
  <c r="D39" i="3"/>
  <c r="J36" i="3"/>
  <c r="I36" i="3"/>
  <c r="H36" i="3"/>
  <c r="E36" i="3"/>
  <c r="D36" i="3"/>
  <c r="J32" i="3"/>
  <c r="I32" i="3"/>
  <c r="H32" i="3"/>
  <c r="E32" i="3"/>
  <c r="D32" i="3"/>
  <c r="J31" i="3"/>
  <c r="I31" i="3"/>
  <c r="H31" i="3"/>
  <c r="E31" i="3"/>
  <c r="D31" i="3"/>
  <c r="J24" i="3"/>
  <c r="I24" i="3"/>
  <c r="H24" i="3"/>
  <c r="E24" i="3"/>
  <c r="D24" i="3"/>
  <c r="J23" i="3"/>
  <c r="I23" i="3"/>
  <c r="H23" i="3"/>
  <c r="E23" i="3"/>
  <c r="D23" i="3"/>
  <c r="J22" i="3"/>
  <c r="I22" i="3"/>
  <c r="H22" i="3"/>
  <c r="E22" i="3"/>
  <c r="D22" i="3"/>
  <c r="J21" i="3"/>
  <c r="I21" i="3"/>
  <c r="H21" i="3"/>
  <c r="E21" i="3"/>
  <c r="D21" i="3"/>
  <c r="J19" i="3"/>
  <c r="I19" i="3"/>
  <c r="H19" i="3"/>
  <c r="E19" i="3"/>
  <c r="D19" i="3"/>
  <c r="J18" i="3"/>
  <c r="I18" i="3"/>
  <c r="H18" i="3"/>
  <c r="E18" i="3"/>
  <c r="D18" i="3"/>
  <c r="J16" i="3"/>
  <c r="I16" i="3"/>
  <c r="H16" i="3"/>
  <c r="E16" i="3"/>
  <c r="D16" i="3"/>
  <c r="L21" i="3" l="1"/>
  <c r="L40" i="3"/>
  <c r="L22" i="3"/>
  <c r="L23" i="3"/>
  <c r="L42" i="3"/>
  <c r="L18" i="3"/>
  <c r="L50" i="3"/>
  <c r="L16" i="3"/>
  <c r="L29" i="3"/>
  <c r="L47" i="3"/>
  <c r="L14" i="3"/>
  <c r="L24" i="3"/>
  <c r="L46" i="3"/>
  <c r="L32" i="3"/>
  <c r="L48" i="3"/>
  <c r="L39" i="3"/>
  <c r="L19" i="3"/>
  <c r="L36" i="3"/>
  <c r="H8" i="3"/>
  <c r="F16" i="3"/>
  <c r="L31" i="3"/>
  <c r="G31" i="3"/>
  <c r="F24" i="3"/>
  <c r="G22" i="3"/>
  <c r="G19" i="3"/>
  <c r="F21" i="3"/>
  <c r="G32" i="3"/>
  <c r="G39" i="3"/>
  <c r="F23" i="3"/>
  <c r="F31" i="3"/>
  <c r="F42" i="3"/>
  <c r="G23" i="3"/>
  <c r="G42" i="3"/>
  <c r="F40" i="3"/>
  <c r="G18" i="3"/>
  <c r="F32" i="3"/>
  <c r="G40" i="3"/>
  <c r="F36" i="3"/>
  <c r="G16" i="3"/>
  <c r="F39" i="3"/>
  <c r="F18" i="3"/>
  <c r="G36" i="3"/>
  <c r="G21" i="3"/>
  <c r="F19" i="3"/>
  <c r="G24" i="3"/>
  <c r="F22" i="3"/>
  <c r="P48" i="5"/>
  <c r="O48" i="5"/>
  <c r="P50" i="5"/>
  <c r="O8" i="5" l="1"/>
  <c r="O24" i="5"/>
  <c r="T61" i="5" l="1"/>
  <c r="S61" i="5"/>
  <c r="M61" i="5"/>
  <c r="L61" i="5"/>
  <c r="K61" i="5"/>
  <c r="H61" i="5"/>
  <c r="E61" i="5" s="1"/>
  <c r="G61" i="5"/>
  <c r="D61" i="5" s="1"/>
  <c r="T60" i="5"/>
  <c r="S60" i="5"/>
  <c r="M60" i="5"/>
  <c r="L60" i="5"/>
  <c r="K60" i="5"/>
  <c r="H60" i="5"/>
  <c r="E60" i="5" s="1"/>
  <c r="G60" i="5"/>
  <c r="D60" i="5" s="1"/>
  <c r="T59" i="5"/>
  <c r="S59" i="5"/>
  <c r="M59" i="5"/>
  <c r="L59" i="5"/>
  <c r="K59" i="5"/>
  <c r="H59" i="5"/>
  <c r="G59" i="5"/>
  <c r="D59" i="5" s="1"/>
  <c r="T58" i="5"/>
  <c r="S58" i="5"/>
  <c r="M58" i="5"/>
  <c r="L58" i="5"/>
  <c r="K58" i="5"/>
  <c r="H58" i="5"/>
  <c r="G58" i="5"/>
  <c r="D58" i="5" s="1"/>
  <c r="T57" i="5"/>
  <c r="S57" i="5"/>
  <c r="M57" i="5"/>
  <c r="L57" i="5"/>
  <c r="K57" i="5"/>
  <c r="H57" i="5"/>
  <c r="G57" i="5"/>
  <c r="D57" i="5" s="1"/>
  <c r="T56" i="5"/>
  <c r="S56" i="5"/>
  <c r="M56" i="5"/>
  <c r="L56" i="5"/>
  <c r="K56" i="5"/>
  <c r="H56" i="5"/>
  <c r="G56" i="5"/>
  <c r="D56" i="5" s="1"/>
  <c r="T55" i="5"/>
  <c r="S55" i="5"/>
  <c r="M55" i="5"/>
  <c r="L55" i="5"/>
  <c r="K55" i="5"/>
  <c r="H55" i="5"/>
  <c r="G55" i="5"/>
  <c r="D55" i="5" s="1"/>
  <c r="T54" i="5"/>
  <c r="S54" i="5"/>
  <c r="M54" i="5"/>
  <c r="L54" i="5"/>
  <c r="K54" i="5"/>
  <c r="H54" i="5"/>
  <c r="G54" i="5"/>
  <c r="D54" i="5" s="1"/>
  <c r="T53" i="5"/>
  <c r="S53" i="5"/>
  <c r="M53" i="5"/>
  <c r="L53" i="5"/>
  <c r="K53" i="5"/>
  <c r="H53" i="5"/>
  <c r="G53" i="5"/>
  <c r="D53" i="5" s="1"/>
  <c r="T52" i="5"/>
  <c r="S52" i="5"/>
  <c r="M52" i="5"/>
  <c r="L52" i="5"/>
  <c r="K52" i="5"/>
  <c r="H52" i="5"/>
  <c r="G52" i="5"/>
  <c r="D52" i="5" s="1"/>
  <c r="T51" i="5"/>
  <c r="S51" i="5"/>
  <c r="M51" i="5"/>
  <c r="L51" i="5"/>
  <c r="K51" i="5"/>
  <c r="H51" i="5"/>
  <c r="G51" i="5"/>
  <c r="D51" i="5" s="1"/>
  <c r="T50" i="5"/>
  <c r="S50" i="5"/>
  <c r="M50" i="5"/>
  <c r="L50" i="5"/>
  <c r="K50" i="5"/>
  <c r="H50" i="5"/>
  <c r="G50" i="5"/>
  <c r="D50" i="5" s="1"/>
  <c r="T49" i="5"/>
  <c r="S49" i="5"/>
  <c r="M49" i="5"/>
  <c r="L49" i="5"/>
  <c r="K49" i="5"/>
  <c r="H49" i="5"/>
  <c r="G49" i="5"/>
  <c r="D49" i="5" s="1"/>
  <c r="T47" i="5"/>
  <c r="S47" i="5"/>
  <c r="M47" i="5"/>
  <c r="L47" i="5"/>
  <c r="K47" i="5"/>
  <c r="H47" i="5"/>
  <c r="E47" i="5" s="1"/>
  <c r="G47" i="5"/>
  <c r="D47" i="5" s="1"/>
  <c r="T46" i="5"/>
  <c r="S46" i="5"/>
  <c r="M46" i="5"/>
  <c r="L46" i="5"/>
  <c r="K46" i="5"/>
  <c r="H46" i="5"/>
  <c r="G46" i="5"/>
  <c r="D46" i="5" s="1"/>
  <c r="T45" i="5"/>
  <c r="S45" i="5"/>
  <c r="M45" i="5"/>
  <c r="L45" i="5"/>
  <c r="K45" i="5"/>
  <c r="H45" i="5"/>
  <c r="G45" i="5"/>
  <c r="D45" i="5" s="1"/>
  <c r="T44" i="5"/>
  <c r="S44" i="5"/>
  <c r="M44" i="5"/>
  <c r="L44" i="5"/>
  <c r="K44" i="5"/>
  <c r="H44" i="5"/>
  <c r="G44" i="5"/>
  <c r="D44" i="5" s="1"/>
  <c r="T43" i="5"/>
  <c r="S43" i="5"/>
  <c r="M43" i="5"/>
  <c r="L43" i="5"/>
  <c r="K43" i="5"/>
  <c r="H43" i="5"/>
  <c r="G43" i="5"/>
  <c r="D43" i="5" s="1"/>
  <c r="T42" i="5"/>
  <c r="S42" i="5"/>
  <c r="M42" i="5"/>
  <c r="L42" i="5"/>
  <c r="K42" i="5"/>
  <c r="H42" i="5"/>
  <c r="G42" i="5"/>
  <c r="D42" i="5" s="1"/>
  <c r="T41" i="5"/>
  <c r="S41" i="5"/>
  <c r="M41" i="5"/>
  <c r="L41" i="5"/>
  <c r="K41" i="5"/>
  <c r="H41" i="5"/>
  <c r="G41" i="5"/>
  <c r="D41" i="5" s="1"/>
  <c r="T39" i="5"/>
  <c r="S39" i="5"/>
  <c r="M39" i="5"/>
  <c r="L39" i="5"/>
  <c r="K39" i="5"/>
  <c r="H39" i="5"/>
  <c r="G39" i="5"/>
  <c r="D39" i="5" s="1"/>
  <c r="T38" i="5"/>
  <c r="S38" i="5"/>
  <c r="M38" i="5"/>
  <c r="L38" i="5"/>
  <c r="K38" i="5"/>
  <c r="H38" i="5"/>
  <c r="G38" i="5"/>
  <c r="D38" i="5" s="1"/>
  <c r="T37" i="5"/>
  <c r="S37" i="5"/>
  <c r="M37" i="5"/>
  <c r="L37" i="5"/>
  <c r="K37" i="5"/>
  <c r="H37" i="5"/>
  <c r="G37" i="5"/>
  <c r="D37" i="5" s="1"/>
  <c r="T36" i="5"/>
  <c r="S36" i="5"/>
  <c r="M36" i="5"/>
  <c r="L36" i="5"/>
  <c r="K36" i="5"/>
  <c r="H36" i="5"/>
  <c r="G36" i="5"/>
  <c r="D36" i="5" s="1"/>
  <c r="T35" i="5"/>
  <c r="S35" i="5"/>
  <c r="M35" i="5"/>
  <c r="L35" i="5"/>
  <c r="K35" i="5"/>
  <c r="H35" i="5"/>
  <c r="G35" i="5"/>
  <c r="D35" i="5" s="1"/>
  <c r="T33" i="5"/>
  <c r="S33" i="5"/>
  <c r="M33" i="5"/>
  <c r="L33" i="5"/>
  <c r="K33" i="5"/>
  <c r="H33" i="5"/>
  <c r="G33" i="5"/>
  <c r="D33" i="5" s="1"/>
  <c r="T32" i="5"/>
  <c r="S32" i="5"/>
  <c r="M32" i="5"/>
  <c r="L32" i="5"/>
  <c r="K32" i="5"/>
  <c r="H32" i="5"/>
  <c r="G32" i="5"/>
  <c r="D32" i="5" s="1"/>
  <c r="T31" i="5"/>
  <c r="S31" i="5"/>
  <c r="M31" i="5"/>
  <c r="L31" i="5"/>
  <c r="K31" i="5"/>
  <c r="H31" i="5"/>
  <c r="G31" i="5"/>
  <c r="D31" i="5" s="1"/>
  <c r="T30" i="5"/>
  <c r="S30" i="5"/>
  <c r="M30" i="5"/>
  <c r="L30" i="5"/>
  <c r="K30" i="5"/>
  <c r="H30" i="5"/>
  <c r="G30" i="5"/>
  <c r="D30" i="5" s="1"/>
  <c r="T29" i="5"/>
  <c r="S29" i="5"/>
  <c r="M29" i="5"/>
  <c r="L29" i="5"/>
  <c r="K29" i="5"/>
  <c r="H29" i="5"/>
  <c r="E29" i="5" s="1"/>
  <c r="G29" i="5"/>
  <c r="D29" i="5" s="1"/>
  <c r="T28" i="5"/>
  <c r="S28" i="5"/>
  <c r="M28" i="5"/>
  <c r="L28" i="5"/>
  <c r="K28" i="5"/>
  <c r="H28" i="5"/>
  <c r="E28" i="5" s="1"/>
  <c r="G28" i="5"/>
  <c r="D28" i="5" s="1"/>
  <c r="T27" i="5"/>
  <c r="S27" i="5"/>
  <c r="M27" i="5"/>
  <c r="L27" i="5"/>
  <c r="K27" i="5"/>
  <c r="H27" i="5"/>
  <c r="G27" i="5"/>
  <c r="D27" i="5" s="1"/>
  <c r="T26" i="5"/>
  <c r="S26" i="5"/>
  <c r="M26" i="5"/>
  <c r="L26" i="5"/>
  <c r="K26" i="5"/>
  <c r="H26" i="5"/>
  <c r="G26" i="5"/>
  <c r="D26" i="5" s="1"/>
  <c r="T25" i="5"/>
  <c r="S25" i="5"/>
  <c r="M25" i="5"/>
  <c r="L25" i="5"/>
  <c r="K25" i="5"/>
  <c r="H25" i="5"/>
  <c r="G25" i="5"/>
  <c r="B24" i="5"/>
  <c r="T23" i="5"/>
  <c r="S23" i="5"/>
  <c r="M23" i="5"/>
  <c r="L23" i="5"/>
  <c r="K23" i="5"/>
  <c r="H23" i="5"/>
  <c r="G23" i="5"/>
  <c r="D23" i="5" s="1"/>
  <c r="T22" i="5"/>
  <c r="S22" i="5"/>
  <c r="M22" i="5"/>
  <c r="L22" i="5"/>
  <c r="K22" i="5"/>
  <c r="H22" i="5"/>
  <c r="G22" i="5"/>
  <c r="D22" i="5" s="1"/>
  <c r="T21" i="5"/>
  <c r="S21" i="5"/>
  <c r="M21" i="5"/>
  <c r="L21" i="5"/>
  <c r="K21" i="5"/>
  <c r="H21" i="5"/>
  <c r="G21" i="5"/>
  <c r="D21" i="5" s="1"/>
  <c r="T20" i="5"/>
  <c r="S20" i="5"/>
  <c r="M20" i="5"/>
  <c r="L20" i="5"/>
  <c r="K20" i="5"/>
  <c r="H20" i="5"/>
  <c r="E20" i="5" s="1"/>
  <c r="G20" i="5"/>
  <c r="D20" i="5" s="1"/>
  <c r="T19" i="5"/>
  <c r="S19" i="5"/>
  <c r="M19" i="5"/>
  <c r="L19" i="5"/>
  <c r="K19" i="5"/>
  <c r="H19" i="5"/>
  <c r="G19" i="5"/>
  <c r="T18" i="5"/>
  <c r="S18" i="5"/>
  <c r="M18" i="5"/>
  <c r="L18" i="5"/>
  <c r="K18" i="5"/>
  <c r="H18" i="5"/>
  <c r="G18" i="5"/>
  <c r="D18" i="5" s="1"/>
  <c r="T17" i="5"/>
  <c r="S17" i="5"/>
  <c r="M17" i="5"/>
  <c r="L17" i="5"/>
  <c r="K17" i="5"/>
  <c r="H17" i="5"/>
  <c r="G17" i="5"/>
  <c r="T15" i="5"/>
  <c r="S15" i="5"/>
  <c r="M15" i="5"/>
  <c r="L15" i="5"/>
  <c r="K15" i="5"/>
  <c r="H15" i="5"/>
  <c r="E15" i="5" s="1"/>
  <c r="G15" i="5"/>
  <c r="T14" i="5"/>
  <c r="S14" i="5"/>
  <c r="M14" i="5"/>
  <c r="L14" i="5"/>
  <c r="K14" i="5"/>
  <c r="H14" i="5"/>
  <c r="E14" i="5" s="1"/>
  <c r="G14" i="5"/>
  <c r="D14" i="5" s="1"/>
  <c r="T13" i="5"/>
  <c r="S13" i="5"/>
  <c r="M13" i="5"/>
  <c r="L13" i="5"/>
  <c r="K13" i="5"/>
  <c r="H13" i="5"/>
  <c r="G13" i="5"/>
  <c r="D13" i="5" s="1"/>
  <c r="T12" i="5"/>
  <c r="S12" i="5"/>
  <c r="M12" i="5"/>
  <c r="L12" i="5"/>
  <c r="K12" i="5"/>
  <c r="H12" i="5"/>
  <c r="E12" i="5" s="1"/>
  <c r="G12" i="5"/>
  <c r="D12" i="5" s="1"/>
  <c r="T11" i="5"/>
  <c r="S11" i="5"/>
  <c r="M11" i="5"/>
  <c r="L11" i="5"/>
  <c r="K11" i="5"/>
  <c r="H11" i="5"/>
  <c r="G11" i="5"/>
  <c r="D11" i="5" s="1"/>
  <c r="T10" i="5"/>
  <c r="S10" i="5"/>
  <c r="M10" i="5"/>
  <c r="L10" i="5"/>
  <c r="K10" i="5"/>
  <c r="H10" i="5"/>
  <c r="G10" i="5"/>
  <c r="D10" i="5" s="1"/>
  <c r="J20" i="5" l="1"/>
  <c r="J60" i="5"/>
  <c r="J37" i="5"/>
  <c r="J31" i="5"/>
  <c r="J56" i="5"/>
  <c r="J49" i="5"/>
  <c r="J59" i="5"/>
  <c r="I37" i="5"/>
  <c r="I50" i="5"/>
  <c r="S16" i="5"/>
  <c r="T24" i="5"/>
  <c r="T48" i="5"/>
  <c r="T16" i="5"/>
  <c r="S9" i="5"/>
  <c r="T34" i="5"/>
  <c r="T40" i="5"/>
  <c r="S24" i="5"/>
  <c r="J17" i="5"/>
  <c r="J11" i="5"/>
  <c r="J15" i="5"/>
  <c r="J14" i="5"/>
  <c r="J19" i="5"/>
  <c r="J35" i="5"/>
  <c r="J18" i="5"/>
  <c r="J25" i="5"/>
  <c r="J33" i="5"/>
  <c r="J30" i="5"/>
  <c r="M9" i="5"/>
  <c r="J42" i="5"/>
  <c r="I44" i="5"/>
  <c r="J13" i="5"/>
  <c r="J22" i="5"/>
  <c r="J32" i="5"/>
  <c r="I35" i="5"/>
  <c r="J36" i="5"/>
  <c r="I38" i="5"/>
  <c r="L40" i="5"/>
  <c r="J45" i="5"/>
  <c r="I49" i="5"/>
  <c r="I56" i="5"/>
  <c r="I13" i="5"/>
  <c r="I43" i="5"/>
  <c r="J51" i="5"/>
  <c r="K9" i="5"/>
  <c r="J52" i="5"/>
  <c r="F12" i="5"/>
  <c r="F29" i="5"/>
  <c r="J38" i="5"/>
  <c r="M40" i="5"/>
  <c r="I42" i="5"/>
  <c r="J50" i="5"/>
  <c r="J57" i="5"/>
  <c r="I59" i="5"/>
  <c r="I25" i="5"/>
  <c r="E25" i="5"/>
  <c r="J39" i="5"/>
  <c r="L9" i="5"/>
  <c r="J21" i="5"/>
  <c r="F28" i="5"/>
  <c r="M34" i="5"/>
  <c r="I36" i="5"/>
  <c r="I39" i="5"/>
  <c r="J43" i="5"/>
  <c r="M48" i="5"/>
  <c r="I51" i="5"/>
  <c r="I53" i="5"/>
  <c r="I58" i="5"/>
  <c r="D34" i="5"/>
  <c r="H9" i="5"/>
  <c r="I15" i="5"/>
  <c r="K16" i="5"/>
  <c r="M16" i="5"/>
  <c r="J44" i="5"/>
  <c r="L48" i="5"/>
  <c r="I54" i="5"/>
  <c r="J55" i="5"/>
  <c r="I57" i="5"/>
  <c r="J58" i="5"/>
  <c r="K40" i="5"/>
  <c r="I11" i="5"/>
  <c r="J12" i="5"/>
  <c r="I19" i="5"/>
  <c r="L34" i="5"/>
  <c r="J41" i="5"/>
  <c r="J54" i="5"/>
  <c r="I61" i="5"/>
  <c r="G9" i="5"/>
  <c r="H48" i="5"/>
  <c r="J10" i="5"/>
  <c r="H16" i="5"/>
  <c r="K24" i="5"/>
  <c r="G24" i="5"/>
  <c r="G34" i="5"/>
  <c r="G40" i="5"/>
  <c r="J47" i="5"/>
  <c r="J53" i="5"/>
  <c r="J61" i="5"/>
  <c r="T9" i="5"/>
  <c r="S40" i="5"/>
  <c r="S48" i="5"/>
  <c r="S34" i="5"/>
  <c r="D48" i="5"/>
  <c r="F47" i="5"/>
  <c r="E32" i="5"/>
  <c r="F32" i="5" s="1"/>
  <c r="E33" i="5"/>
  <c r="F33" i="5" s="1"/>
  <c r="E31" i="5"/>
  <c r="F31" i="5" s="1"/>
  <c r="E36" i="5"/>
  <c r="F36" i="5" s="1"/>
  <c r="E37" i="5"/>
  <c r="F37" i="5" s="1"/>
  <c r="E51" i="5"/>
  <c r="F51" i="5" s="1"/>
  <c r="E10" i="5"/>
  <c r="F10" i="5" s="1"/>
  <c r="E21" i="5"/>
  <c r="F21" i="5" s="1"/>
  <c r="E22" i="5"/>
  <c r="F22" i="5" s="1"/>
  <c r="E23" i="5"/>
  <c r="F23" i="5" s="1"/>
  <c r="E38" i="5"/>
  <c r="F38" i="5" s="1"/>
  <c r="E39" i="5"/>
  <c r="F39" i="5" s="1"/>
  <c r="E56" i="5"/>
  <c r="F56" i="5" s="1"/>
  <c r="E46" i="5"/>
  <c r="F46" i="5" s="1"/>
  <c r="E13" i="5"/>
  <c r="F13" i="5" s="1"/>
  <c r="E26" i="5"/>
  <c r="F26" i="5" s="1"/>
  <c r="E42" i="5"/>
  <c r="F42" i="5" s="1"/>
  <c r="E43" i="5"/>
  <c r="F43" i="5" s="1"/>
  <c r="E44" i="5"/>
  <c r="F44" i="5" s="1"/>
  <c r="E50" i="5"/>
  <c r="F50" i="5" s="1"/>
  <c r="E41" i="5"/>
  <c r="F41" i="5" s="1"/>
  <c r="E45" i="5"/>
  <c r="F45" i="5" s="1"/>
  <c r="E52" i="5"/>
  <c r="F52" i="5" s="1"/>
  <c r="F14" i="5"/>
  <c r="F20" i="5"/>
  <c r="D17" i="5"/>
  <c r="D19" i="5"/>
  <c r="H24" i="5"/>
  <c r="L24" i="5"/>
  <c r="I26" i="5"/>
  <c r="G16" i="5"/>
  <c r="L16" i="5"/>
  <c r="E11" i="5"/>
  <c r="F11" i="5" s="1"/>
  <c r="D15" i="5"/>
  <c r="F15" i="5" s="1"/>
  <c r="E18" i="5"/>
  <c r="F18" i="5" s="1"/>
  <c r="I18" i="5"/>
  <c r="E19" i="5"/>
  <c r="I23" i="5"/>
  <c r="M24" i="5"/>
  <c r="J26" i="5"/>
  <c r="I27" i="5"/>
  <c r="E27" i="5"/>
  <c r="F27" i="5" s="1"/>
  <c r="D40" i="5"/>
  <c r="I17" i="5"/>
  <c r="E17" i="5"/>
  <c r="J23" i="5"/>
  <c r="D25" i="5"/>
  <c r="J27" i="5"/>
  <c r="J28" i="5"/>
  <c r="J29" i="5"/>
  <c r="F60" i="5"/>
  <c r="F61" i="5"/>
  <c r="E30" i="5"/>
  <c r="F30" i="5" s="1"/>
  <c r="I30" i="5"/>
  <c r="H34" i="5"/>
  <c r="H40" i="5"/>
  <c r="J46" i="5"/>
  <c r="G48" i="5"/>
  <c r="K48" i="5"/>
  <c r="E55" i="5"/>
  <c r="F55" i="5" s="1"/>
  <c r="E57" i="5"/>
  <c r="F57" i="5" s="1"/>
  <c r="E35" i="5"/>
  <c r="E53" i="5"/>
  <c r="F53" i="5" s="1"/>
  <c r="E58" i="5"/>
  <c r="F58" i="5" s="1"/>
  <c r="K34" i="5"/>
  <c r="E49" i="5"/>
  <c r="E54" i="5"/>
  <c r="F54" i="5" s="1"/>
  <c r="E59" i="5"/>
  <c r="F59" i="5" s="1"/>
  <c r="U15" i="5"/>
  <c r="I48" i="5" l="1"/>
  <c r="I40" i="5"/>
  <c r="I24" i="5"/>
  <c r="M8" i="5"/>
  <c r="J9" i="5"/>
  <c r="S8" i="5"/>
  <c r="T8" i="5"/>
  <c r="J48" i="5"/>
  <c r="L8" i="5"/>
  <c r="J34" i="5"/>
  <c r="J40" i="5"/>
  <c r="J16" i="5"/>
  <c r="I34" i="5"/>
  <c r="F19" i="5"/>
  <c r="G8" i="5"/>
  <c r="K8" i="5"/>
  <c r="I9" i="5"/>
  <c r="H8" i="5"/>
  <c r="D16" i="5"/>
  <c r="E40" i="5"/>
  <c r="F40" i="5" s="1"/>
  <c r="E24" i="5"/>
  <c r="D24" i="5"/>
  <c r="F25" i="5"/>
  <c r="D9" i="5"/>
  <c r="E48" i="5"/>
  <c r="F48" i="5" s="1"/>
  <c r="F49" i="5"/>
  <c r="F17" i="5"/>
  <c r="E16" i="5"/>
  <c r="E9" i="5"/>
  <c r="F35" i="5"/>
  <c r="E34" i="5"/>
  <c r="F34" i="5" s="1"/>
  <c r="J24" i="5"/>
  <c r="I16" i="5"/>
  <c r="F16" i="5" l="1"/>
  <c r="J8" i="5"/>
  <c r="I8" i="5"/>
  <c r="F24" i="5"/>
  <c r="F9" i="5"/>
  <c r="E8" i="5"/>
  <c r="D8" i="5"/>
  <c r="U8" i="5" l="1"/>
  <c r="F8" i="5"/>
  <c r="U61" i="5"/>
  <c r="U60" i="5"/>
  <c r="U59" i="5"/>
  <c r="U58" i="5"/>
  <c r="U57" i="5"/>
  <c r="U56" i="5"/>
  <c r="U55" i="5"/>
  <c r="U54" i="5"/>
  <c r="U53" i="5"/>
  <c r="U52" i="5"/>
  <c r="U51" i="5"/>
  <c r="U50" i="5"/>
  <c r="U49" i="5"/>
  <c r="U35" i="5"/>
  <c r="U33" i="5"/>
  <c r="U32" i="5"/>
  <c r="U31" i="5"/>
  <c r="U30" i="5"/>
  <c r="U29" i="5"/>
  <c r="U28" i="5"/>
  <c r="U27" i="5"/>
  <c r="U26" i="5"/>
  <c r="U25" i="5"/>
  <c r="U23" i="5"/>
  <c r="U22" i="5"/>
  <c r="U21" i="5"/>
  <c r="U20" i="5"/>
  <c r="U19" i="5"/>
  <c r="U18" i="5"/>
  <c r="U17" i="5"/>
  <c r="U14" i="5"/>
  <c r="U13" i="5"/>
  <c r="U12" i="5"/>
  <c r="U11" i="5"/>
  <c r="U10" i="5"/>
  <c r="D30" i="3"/>
  <c r="D37" i="3"/>
  <c r="U39" i="5" l="1"/>
  <c r="U44" i="5"/>
  <c r="U36" i="5"/>
  <c r="U41" i="5"/>
  <c r="U45" i="5"/>
  <c r="U37" i="5"/>
  <c r="U42" i="5"/>
  <c r="U46" i="5"/>
  <c r="U38" i="5"/>
  <c r="U43" i="5"/>
  <c r="U47" i="5"/>
  <c r="D15" i="3"/>
  <c r="E15" i="3"/>
  <c r="U16" i="5" s="1"/>
  <c r="E20" i="3"/>
  <c r="U24" i="5" s="1"/>
  <c r="E30" i="3"/>
  <c r="E41" i="3"/>
  <c r="U48" i="5" s="1"/>
  <c r="D20" i="3"/>
  <c r="D41" i="3"/>
  <c r="E37" i="3"/>
  <c r="J30" i="3"/>
  <c r="J37" i="3"/>
  <c r="I37" i="3"/>
  <c r="H30" i="3"/>
  <c r="H20" i="3"/>
  <c r="I20" i="3"/>
  <c r="H37" i="3"/>
  <c r="J15" i="3"/>
  <c r="I30" i="3"/>
  <c r="H15" i="3"/>
  <c r="J20" i="3"/>
  <c r="I15" i="3"/>
  <c r="L37" i="3" l="1"/>
  <c r="L20" i="3"/>
  <c r="L30" i="3"/>
  <c r="L15" i="3"/>
  <c r="F30" i="3"/>
  <c r="U34" i="5"/>
  <c r="F37" i="3"/>
  <c r="U40" i="5"/>
  <c r="G30" i="3"/>
  <c r="F15" i="3"/>
  <c r="F41" i="3"/>
  <c r="G15" i="3"/>
  <c r="F20" i="3"/>
  <c r="G20" i="3"/>
  <c r="G41" i="3"/>
  <c r="G37" i="3"/>
  <c r="J41" i="3" l="1"/>
  <c r="I41" i="3"/>
  <c r="H41" i="3"/>
  <c r="L41" i="3" s="1"/>
  <c r="H7" i="3" l="1"/>
  <c r="J8" i="3"/>
  <c r="I8" i="3"/>
  <c r="E8" i="3"/>
  <c r="E7" i="3" s="1"/>
  <c r="M5" i="3" l="1"/>
  <c r="I7" i="3"/>
  <c r="G8" i="3"/>
  <c r="G7" i="3" l="1"/>
  <c r="G22" i="1" l="1"/>
  <c r="F22" i="1"/>
  <c r="E22" i="1"/>
  <c r="D22" i="1"/>
  <c r="G21" i="1"/>
  <c r="F21" i="1"/>
  <c r="E21" i="1"/>
  <c r="D21" i="1"/>
  <c r="G20" i="1"/>
  <c r="F20" i="1"/>
  <c r="E20" i="1"/>
  <c r="D20" i="1"/>
  <c r="G19" i="1"/>
  <c r="F19" i="1"/>
  <c r="E19" i="1"/>
  <c r="D19" i="1"/>
  <c r="B19" i="1"/>
  <c r="B20" i="1" s="1"/>
  <c r="B21" i="1" s="1"/>
  <c r="B22" i="1" s="1"/>
  <c r="G18" i="1"/>
  <c r="G17" i="1" s="1"/>
  <c r="F18" i="1"/>
  <c r="F17" i="1" s="1"/>
  <c r="E18" i="1"/>
  <c r="E17" i="1" s="1"/>
  <c r="D18" i="1"/>
  <c r="D17" i="1" s="1"/>
  <c r="G16" i="1"/>
  <c r="F16" i="1"/>
  <c r="E16" i="1"/>
  <c r="D16" i="1"/>
  <c r="G15" i="1"/>
  <c r="F15" i="1"/>
  <c r="E15" i="1"/>
  <c r="D15" i="1"/>
  <c r="G14" i="1"/>
  <c r="F14" i="1"/>
  <c r="E14" i="1"/>
  <c r="D14" i="1"/>
  <c r="G13" i="1"/>
  <c r="F13" i="1"/>
  <c r="E13" i="1"/>
  <c r="D13" i="1"/>
  <c r="G12" i="1"/>
  <c r="F12" i="1"/>
  <c r="E12" i="1"/>
  <c r="D12" i="1"/>
  <c r="G11" i="1"/>
  <c r="F11" i="1"/>
  <c r="E11" i="1"/>
  <c r="D11" i="1"/>
  <c r="G10" i="1"/>
  <c r="F10" i="1"/>
  <c r="E10" i="1"/>
  <c r="D10" i="1"/>
  <c r="G9" i="1"/>
  <c r="F9" i="1"/>
  <c r="E9" i="1"/>
  <c r="D9" i="1"/>
  <c r="G8" i="1"/>
  <c r="F8" i="1"/>
  <c r="E8" i="1"/>
  <c r="D8" i="1"/>
  <c r="G7" i="1"/>
  <c r="F7" i="1"/>
  <c r="E7" i="1"/>
  <c r="D7" i="1"/>
  <c r="B7" i="1"/>
  <c r="B8" i="1" s="1"/>
  <c r="B9" i="1" s="1"/>
  <c r="B10" i="1" s="1"/>
  <c r="B11" i="1" s="1"/>
  <c r="B12" i="1" s="1"/>
  <c r="B13" i="1" s="1"/>
  <c r="B14" i="1" s="1"/>
  <c r="B15" i="1" s="1"/>
  <c r="B16" i="1" s="1"/>
  <c r="G6" i="1"/>
  <c r="G5" i="1" s="1"/>
  <c r="F6" i="1"/>
  <c r="F5" i="1" s="1"/>
  <c r="E6" i="1"/>
  <c r="E5" i="1" s="1"/>
  <c r="D6" i="1"/>
  <c r="D5" i="1" s="1"/>
  <c r="B20" i="3"/>
  <c r="J7" i="3" l="1"/>
  <c r="H9" i="1"/>
  <c r="D8" i="3"/>
  <c r="L8" i="3" s="1"/>
  <c r="H13" i="1"/>
  <c r="H15" i="1"/>
  <c r="H10" i="1"/>
  <c r="H11" i="1"/>
  <c r="H5" i="1"/>
  <c r="H8" i="1"/>
  <c r="H6" i="1"/>
  <c r="H16" i="1"/>
  <c r="H7" i="1"/>
  <c r="H14" i="1"/>
  <c r="F8" i="3" l="1"/>
  <c r="D7" i="3"/>
  <c r="L7" i="3" s="1"/>
  <c r="F7" i="3" l="1"/>
</calcChain>
</file>

<file path=xl/sharedStrings.xml><?xml version="1.0" encoding="utf-8"?>
<sst xmlns="http://schemas.openxmlformats.org/spreadsheetml/2006/main" count="1232" uniqueCount="578">
  <si>
    <t>Т/р</t>
  </si>
  <si>
    <t>Бажарилган</t>
  </si>
  <si>
    <t>Вазирлик марказий аппарати бўйича жами</t>
  </si>
  <si>
    <t>Вазирнинг биринчи ўринбосари</t>
  </si>
  <si>
    <t>Соатов Ойбек Ибрагимович</t>
  </si>
  <si>
    <t>Омаров Сайдахмат Арзиматович</t>
  </si>
  <si>
    <t>Исмоилов Кодир Бахадирович</t>
  </si>
  <si>
    <t>Қосимов Акмалжон Маликжонович</t>
  </si>
  <si>
    <t>Қулмирзаев Соатмурод Хўжаназарович</t>
  </si>
  <si>
    <t>Жўраев Илҳом Самадович</t>
  </si>
  <si>
    <t>Холов Жавлонбек Давронович</t>
  </si>
  <si>
    <t>Икрамов Иззатилла Суннатиллаевич</t>
  </si>
  <si>
    <t>Рахимов Баҳодир Таирович</t>
  </si>
  <si>
    <t>Жўраев Асрор Рустамович</t>
  </si>
  <si>
    <t>Махсудов Бобомурод Юлдошевич</t>
  </si>
  <si>
    <t>Юлдашев Қаҳрамон Анваржонович</t>
  </si>
  <si>
    <t>Шукуров Алишер Неъматуллаевич</t>
  </si>
  <si>
    <t>Атакулов Тухтамурод Умарович</t>
  </si>
  <si>
    <t>Юсупов Бахром Болтаевич</t>
  </si>
  <si>
    <t>Абдузухуров Жамшид Толибович</t>
  </si>
  <si>
    <t>Джуманов Анвар Абитович</t>
  </si>
  <si>
    <t>Инаков Баҳром Раҳимжанович</t>
  </si>
  <si>
    <t>Сайфиев Мухиддин Исроилович</t>
  </si>
  <si>
    <t>Вазирга тўғридан-тўғри бўйсинувчи таркибий бўлинма</t>
  </si>
  <si>
    <t>Пардаев Юсуф Неъматуллаевич</t>
  </si>
  <si>
    <t>Ходжаева Фируза Эргашевна</t>
  </si>
  <si>
    <t>Акбаров Азиз Рахмонбердиевич</t>
  </si>
  <si>
    <t>Хамидов Шуҳрат Нематуллоевич</t>
  </si>
  <si>
    <t>Назиров Дилшодбек Бохадирович</t>
  </si>
  <si>
    <t>№</t>
  </si>
  <si>
    <t>Топшириқ мазмуни</t>
  </si>
  <si>
    <t>Масъул ходим</t>
  </si>
  <si>
    <t>Бажарилмади</t>
  </si>
  <si>
    <t>Бажарилди</t>
  </si>
  <si>
    <t>ПФ-36 
 16.02.2024</t>
  </si>
  <si>
    <r>
      <rPr>
        <b/>
        <sz val="16"/>
        <rFont val="Times New Roman"/>
        <family val="1"/>
        <charset val="204"/>
      </rPr>
      <t xml:space="preserve">"Ijro.gov.uz" тизимида </t>
    </r>
    <r>
      <rPr>
        <b/>
        <sz val="16"/>
        <color rgb="FF0070C0"/>
        <rFont val="Times New Roman"/>
        <family val="1"/>
        <charset val="204"/>
      </rPr>
      <t>Қишлоқ хўжалиги вазирлиги</t>
    </r>
    <r>
      <rPr>
        <b/>
        <sz val="16"/>
        <rFont val="Times New Roman"/>
        <family val="1"/>
        <charset val="204"/>
      </rPr>
      <t xml:space="preserve"> томонидан бажарилиши лозим бўлган топшириқлар ижро ҳолати тўғрисида
М А Ъ Л У М О Т
</t>
    </r>
  </si>
  <si>
    <t>30.08.2023 йил</t>
  </si>
  <si>
    <t>Ҳужжатлар ва топшириқлар</t>
  </si>
  <si>
    <t>Назоратга олинган
жами топшириқлар</t>
  </si>
  <si>
    <t>шундан:</t>
  </si>
  <si>
    <t>бажарилган</t>
  </si>
  <si>
    <r>
      <rPr>
        <b/>
        <sz val="12"/>
        <rFont val="Times New Roman"/>
        <family val="1"/>
        <charset val="204"/>
      </rPr>
      <t xml:space="preserve">бажарилмоқда
</t>
    </r>
    <r>
      <rPr>
        <i/>
        <sz val="12"/>
        <rFont val="Times New Roman"/>
        <family val="1"/>
        <charset val="204"/>
      </rPr>
      <t>(муддати келмаган)</t>
    </r>
  </si>
  <si>
    <t>бажарилмаган</t>
  </si>
  <si>
    <r>
      <rPr>
        <b/>
        <sz val="12"/>
        <rFont val="Times New Roman"/>
        <family val="1"/>
        <charset val="204"/>
      </rPr>
      <t xml:space="preserve">Ижро ҳолати,
</t>
    </r>
    <r>
      <rPr>
        <i/>
        <sz val="12"/>
        <rFont val="Times New Roman"/>
        <family val="1"/>
        <charset val="204"/>
      </rPr>
      <t>% да</t>
    </r>
  </si>
  <si>
    <t>Жами:</t>
  </si>
  <si>
    <t>Тоғаев Ботир Нормаҳмадович</t>
  </si>
  <si>
    <r>
      <rPr>
        <sz val="14"/>
        <rFont val="Times New Roman"/>
        <family val="1"/>
        <charset val="204"/>
      </rPr>
      <t xml:space="preserve">Вазирнинг биринчи ўринбосари </t>
    </r>
    <r>
      <rPr>
        <b/>
        <sz val="14"/>
        <color rgb="FF0070C0"/>
        <rFont val="Times New Roman"/>
        <family val="1"/>
        <charset val="204"/>
      </rPr>
      <t>Б.Тоғаев</t>
    </r>
    <r>
      <rPr>
        <sz val="14"/>
        <rFont val="Times New Roman"/>
        <family val="1"/>
        <charset val="204"/>
      </rPr>
      <t xml:space="preserve"> мажмуаси</t>
    </r>
  </si>
  <si>
    <t>Каримов Анвар Расулович</t>
  </si>
  <si>
    <r>
      <rPr>
        <sz val="14"/>
        <rFont val="Times New Roman"/>
        <family val="1"/>
        <charset val="204"/>
      </rPr>
      <t xml:space="preserve">Вазир ўринбосари </t>
    </r>
    <r>
      <rPr>
        <b/>
        <sz val="14"/>
        <color rgb="FF0070C0"/>
        <rFont val="Times New Roman"/>
        <family val="1"/>
        <charset val="204"/>
      </rPr>
      <t>А.Каримов</t>
    </r>
    <r>
      <rPr>
        <sz val="14"/>
        <rFont val="Times New Roman"/>
        <family val="1"/>
        <charset val="204"/>
      </rPr>
      <t xml:space="preserve"> мажмуаси:</t>
    </r>
  </si>
  <si>
    <t>Вазир ўринбосари - Озиқ-овқат саноати ва хизматларни ривожлантириш мажмуаси</t>
  </si>
  <si>
    <r>
      <rPr>
        <sz val="14"/>
        <rFont val="Times New Roman"/>
        <family val="1"/>
        <charset val="204"/>
      </rPr>
      <t xml:space="preserve">Вазир ўринбосари </t>
    </r>
    <r>
      <rPr>
        <b/>
        <sz val="14"/>
        <color rgb="FF0070C0"/>
        <rFont val="Times New Roman"/>
        <family val="1"/>
        <charset val="204"/>
      </rPr>
      <t>Қ.Юлдашев</t>
    </r>
    <r>
      <rPr>
        <sz val="14"/>
        <rFont val="Times New Roman"/>
        <family val="1"/>
        <charset val="204"/>
      </rPr>
      <t xml:space="preserve"> мажмуаси</t>
    </r>
  </si>
  <si>
    <r>
      <rPr>
        <sz val="14"/>
        <rFont val="Times New Roman"/>
        <family val="1"/>
        <charset val="204"/>
      </rPr>
      <t xml:space="preserve">Вазир ўринбосари </t>
    </r>
    <r>
      <rPr>
        <b/>
        <sz val="14"/>
        <color rgb="FF0070C0"/>
        <rFont val="Times New Roman"/>
        <family val="1"/>
        <charset val="204"/>
      </rPr>
      <t>А.Шукуров</t>
    </r>
    <r>
      <rPr>
        <sz val="14"/>
        <rFont val="Times New Roman"/>
        <family val="1"/>
        <charset val="204"/>
      </rPr>
      <t xml:space="preserve"> мажмуаси</t>
    </r>
  </si>
  <si>
    <t>Билим ва инновациялар миллий маркази</t>
  </si>
  <si>
    <r>
      <rPr>
        <sz val="14"/>
        <color theme="1"/>
        <rFont val="Times New Roman"/>
        <family val="1"/>
        <charset val="204"/>
      </rPr>
      <t xml:space="preserve">Билим ва инновациялар миллий маркази </t>
    </r>
    <r>
      <rPr>
        <b/>
        <sz val="14"/>
        <color rgb="FF0070C0"/>
        <rFont val="Times New Roman"/>
        <family val="1"/>
        <charset val="204"/>
      </rPr>
      <t>А.Тураев</t>
    </r>
  </si>
  <si>
    <r>
      <rPr>
        <sz val="14"/>
        <rFont val="Times New Roman"/>
        <family val="1"/>
        <charset val="204"/>
      </rPr>
      <t xml:space="preserve">Вазир маслаҳатчиси </t>
    </r>
    <r>
      <rPr>
        <b/>
        <sz val="14"/>
        <color rgb="FF0070C0"/>
        <rFont val="Times New Roman"/>
        <family val="1"/>
        <charset val="204"/>
      </rPr>
      <t>Э.Абдуалимов</t>
    </r>
    <r>
      <rPr>
        <sz val="14"/>
        <rFont val="Times New Roman"/>
        <family val="1"/>
        <charset val="204"/>
      </rPr>
      <t xml:space="preserve"> мажмуаси</t>
    </r>
  </si>
  <si>
    <t xml:space="preserve">Озиқ-овқат ва қишлоқ хўжалиги соҳасида стратегик ривожланиш ва тадқиқотлар халқаро маркази </t>
  </si>
  <si>
    <r>
      <rPr>
        <sz val="14"/>
        <rFont val="Times New Roman"/>
        <family val="1"/>
        <charset val="204"/>
      </rPr>
      <t xml:space="preserve">Озиқ-овқат ва қишлоқ хўжалиги соҳасида стратегик ривожланиш ва тадқиқотлар халқаро маркази </t>
    </r>
    <r>
      <rPr>
        <b/>
        <sz val="14"/>
        <color rgb="FF0070C0"/>
        <rFont val="Times New Roman"/>
        <family val="1"/>
        <charset val="204"/>
      </rPr>
      <t>(Ш.Акрамов)</t>
    </r>
  </si>
  <si>
    <t>Маъмурий хўжалик хизмати ДУК</t>
  </si>
  <si>
    <r>
      <rPr>
        <sz val="14"/>
        <rFont val="Times New Roman"/>
        <family val="1"/>
        <charset val="204"/>
      </rPr>
      <t xml:space="preserve">Маъмурий хўжалик хизмати ДУК </t>
    </r>
    <r>
      <rPr>
        <b/>
        <sz val="14"/>
        <color rgb="FF0070C0"/>
        <rFont val="Times New Roman"/>
        <family val="1"/>
        <charset val="204"/>
      </rPr>
      <t>(У.Эрматов)</t>
    </r>
  </si>
  <si>
    <t>Агросервис оператор ДУК</t>
  </si>
  <si>
    <r>
      <rPr>
        <sz val="14"/>
        <rFont val="Times New Roman"/>
        <family val="1"/>
        <charset val="204"/>
      </rPr>
      <t xml:space="preserve">Агросервис оператор ДУК </t>
    </r>
    <r>
      <rPr>
        <b/>
        <sz val="14"/>
        <color rgb="FF0070C0"/>
        <rFont val="Times New Roman"/>
        <family val="1"/>
        <charset val="204"/>
      </rPr>
      <t>(А.Шукуров)</t>
    </r>
  </si>
  <si>
    <t xml:space="preserve">Вазирлик ҳузуридаги идоралар бўйича:  </t>
  </si>
  <si>
    <r>
      <rPr>
        <sz val="14"/>
        <rFont val="Times New Roman"/>
        <family val="1"/>
        <charset val="204"/>
      </rPr>
      <t xml:space="preserve">Ветеринария ва чорвачиликни ривожлантириш қўмитаси </t>
    </r>
    <r>
      <rPr>
        <b/>
        <sz val="14"/>
        <color rgb="FF0070C0"/>
        <rFont val="Times New Roman"/>
        <family val="1"/>
        <charset val="204"/>
      </rPr>
      <t>(Б.Норқобилов)</t>
    </r>
  </si>
  <si>
    <t>Ипакчилик ва жун саноати қўмитаси</t>
  </si>
  <si>
    <t xml:space="preserve">Ипакчилик ва жун саноатини ривожлантириш қўмитаси </t>
  </si>
  <si>
    <r>
      <rPr>
        <sz val="14"/>
        <rFont val="Times New Roman"/>
        <family val="1"/>
        <charset val="204"/>
      </rPr>
      <t xml:space="preserve">Ўсимликлар карантини ва ҳимояси агентлиги </t>
    </r>
    <r>
      <rPr>
        <b/>
        <sz val="14"/>
        <color rgb="FF0070C0"/>
        <rFont val="Times New Roman"/>
        <family val="1"/>
        <charset val="204"/>
      </rPr>
      <t>(И.Эргашев)</t>
    </r>
  </si>
  <si>
    <r>
      <rPr>
        <sz val="14"/>
        <rFont val="Times New Roman"/>
        <family val="1"/>
        <charset val="204"/>
      </rPr>
      <t xml:space="preserve">Агросаноат мажмуи устидан назорат қилиш инспекцияси </t>
    </r>
    <r>
      <rPr>
        <b/>
        <sz val="14"/>
        <color rgb="FF0070C0"/>
        <rFont val="Times New Roman"/>
        <family val="1"/>
        <charset val="204"/>
      </rPr>
      <t>(А.Ваҳабов)</t>
    </r>
  </si>
  <si>
    <r>
      <rPr>
        <sz val="14"/>
        <rFont val="Times New Roman"/>
        <family val="1"/>
        <charset val="204"/>
      </rPr>
      <t xml:space="preserve">Қишлоқ хўжалигида хизматлар кўрсатиш агентлиги </t>
    </r>
    <r>
      <rPr>
        <b/>
        <sz val="14"/>
        <color rgb="FF0070C0"/>
        <rFont val="Times New Roman"/>
        <family val="1"/>
        <charset val="204"/>
      </rPr>
      <t>(Ҳ.Каримов)</t>
    </r>
  </si>
  <si>
    <t>Артиков Зафар Болтабаевич</t>
  </si>
  <si>
    <t>Эргашев Абдимухтор Эргашевич</t>
  </si>
  <si>
    <r>
      <rPr>
        <b/>
        <sz val="16"/>
        <rFont val="Cambria"/>
        <family val="1"/>
        <charset val="204"/>
      </rPr>
      <t>Таркибий бўлинмалар</t>
    </r>
    <r>
      <rPr>
        <b/>
        <sz val="14"/>
        <rFont val="Cambria"/>
        <family val="1"/>
        <charset val="204"/>
      </rPr>
      <t xml:space="preserve">
</t>
    </r>
    <r>
      <rPr>
        <sz val="14"/>
        <rFont val="Cambria"/>
        <family val="1"/>
        <charset val="204"/>
      </rPr>
      <t>(департамент, бошқарма, бўлим)</t>
    </r>
    <r>
      <rPr>
        <b/>
        <sz val="14"/>
        <rFont val="Cambria"/>
        <family val="1"/>
        <charset val="204"/>
      </rPr>
      <t xml:space="preserve">
</t>
    </r>
  </si>
  <si>
    <r>
      <t xml:space="preserve">Вазирнинг биринчи ўринбосари мажмуаси </t>
    </r>
    <r>
      <rPr>
        <i/>
        <sz val="16"/>
        <rFont val="Cambria"/>
        <family val="1"/>
        <charset val="204"/>
      </rPr>
      <t>(вакант)</t>
    </r>
  </si>
  <si>
    <r>
      <t xml:space="preserve">Вазир ўринбосари </t>
    </r>
    <r>
      <rPr>
        <b/>
        <sz val="16"/>
        <color rgb="FF0070C0"/>
        <rFont val="Cambria"/>
        <family val="1"/>
        <charset val="204"/>
      </rPr>
      <t>А.Қосимов</t>
    </r>
    <r>
      <rPr>
        <b/>
        <sz val="16"/>
        <rFont val="Cambria"/>
        <family val="1"/>
        <charset val="204"/>
      </rPr>
      <t xml:space="preserve"> мажмуаси</t>
    </r>
  </si>
  <si>
    <r>
      <t xml:space="preserve">Вазир ўринбосари </t>
    </r>
    <r>
      <rPr>
        <b/>
        <sz val="16"/>
        <color rgb="FF0070C0"/>
        <rFont val="Cambria"/>
        <family val="1"/>
        <charset val="204"/>
      </rPr>
      <t>Қ.Юлдашев</t>
    </r>
    <r>
      <rPr>
        <b/>
        <sz val="16"/>
        <rFont val="Cambria"/>
        <family val="1"/>
        <charset val="204"/>
      </rPr>
      <t xml:space="preserve"> мажмуаси</t>
    </r>
  </si>
  <si>
    <r>
      <t xml:space="preserve">Вазир ўринбосари </t>
    </r>
    <r>
      <rPr>
        <b/>
        <sz val="16"/>
        <color rgb="FF0070C0"/>
        <rFont val="Cambria"/>
        <family val="1"/>
        <charset val="204"/>
      </rPr>
      <t>А.Шукуров</t>
    </r>
    <r>
      <rPr>
        <b/>
        <sz val="16"/>
        <rFont val="Cambria"/>
        <family val="1"/>
        <charset val="204"/>
      </rPr>
      <t xml:space="preserve"> мажмуаси</t>
    </r>
  </si>
  <si>
    <r>
      <t xml:space="preserve">Вазир ўринбосари </t>
    </r>
    <r>
      <rPr>
        <b/>
        <sz val="16"/>
        <color rgb="FF0070C0"/>
        <rFont val="Cambria"/>
        <family val="1"/>
        <charset val="204"/>
      </rPr>
      <t>Ж.Абдузухуров</t>
    </r>
    <r>
      <rPr>
        <b/>
        <sz val="16"/>
        <rFont val="Cambria"/>
        <family val="1"/>
        <charset val="204"/>
      </rPr>
      <t xml:space="preserve"> мажмуаси</t>
    </r>
  </si>
  <si>
    <t>Ижро муддати</t>
  </si>
  <si>
    <t>Топшириққа масъул раҳбар</t>
  </si>
  <si>
    <t>Каюпов Нурсултан Сакенович</t>
  </si>
  <si>
    <t xml:space="preserve">Топширқ 
сони </t>
  </si>
  <si>
    <t>Топшириқ
 коди</t>
  </si>
  <si>
    <t>Ҳужжат 
тури</t>
  </si>
  <si>
    <r>
      <t xml:space="preserve">Шундан,
доимий
</t>
    </r>
    <r>
      <rPr>
        <i/>
        <sz val="12"/>
        <color rgb="FF000000"/>
        <rFont val="Cambria"/>
        <family val="1"/>
        <charset val="204"/>
      </rPr>
      <t>(маълумот учун қабул қилинган)</t>
    </r>
  </si>
  <si>
    <t>Ижрода</t>
  </si>
  <si>
    <t>Изоҳ</t>
  </si>
  <si>
    <t>Балласов Бунёдбек Махаммадали ўғли</t>
  </si>
  <si>
    <t>Исматуллаев Рустам Махмудович</t>
  </si>
  <si>
    <t>ПҚ-106 
 28.01.2022</t>
  </si>
  <si>
    <t>ПҚ-113 
 05.04.2023</t>
  </si>
  <si>
    <t>BGL5686</t>
  </si>
  <si>
    <t>Усмоналиев Ботир Усмоналиевич</t>
  </si>
  <si>
    <t>YMX2279</t>
  </si>
  <si>
    <t>Бурханов Улуғбек Мурадиллаевич</t>
  </si>
  <si>
    <t>JRI8528</t>
  </si>
  <si>
    <t>ПҚ-44 
 07.02.2025</t>
  </si>
  <si>
    <t>SRO1183</t>
  </si>
  <si>
    <t>ПФ-117 
 25.07.2025</t>
  </si>
  <si>
    <t>LAH7227</t>
  </si>
  <si>
    <t>ПҚ-222 
 14.06.2024</t>
  </si>
  <si>
    <t>ЎРҚ-937 
 05.08.2024</t>
  </si>
  <si>
    <t>ПҚ-269 
 08.09.2025</t>
  </si>
  <si>
    <t>Ф-52 
 10.05.2022</t>
  </si>
  <si>
    <t>DUS8377</t>
  </si>
  <si>
    <t>Ибрагимов Хасан Оловитдинович</t>
  </si>
  <si>
    <t>Зоидов Аброр Валиевич</t>
  </si>
  <si>
    <t>SBV1635</t>
  </si>
  <si>
    <t>ПФ-87 
 15.05.2025</t>
  </si>
  <si>
    <t>ПҚ-136 
 08.04.2025</t>
  </si>
  <si>
    <t>OFF9973</t>
  </si>
  <si>
    <t>32-2025 
 07.08.2025</t>
  </si>
  <si>
    <t>Ашуров Фахриддин Хушвактович</t>
  </si>
  <si>
    <t>Бабаханов Джамолиддин Яндирович</t>
  </si>
  <si>
    <t>Дарманов Мухтор Мухаммадович</t>
  </si>
  <si>
    <t>Жумаев Отабек Толибович</t>
  </si>
  <si>
    <t>Мадибоев Нодирбек Жамолидинович</t>
  </si>
  <si>
    <t>Маматов Расулжон Рахим ўғли</t>
  </si>
  <si>
    <t>Мансуров Отабек Бахтиёрович</t>
  </si>
  <si>
    <t>Мирсаитов Миролим Улуғбек ўғли</t>
  </si>
  <si>
    <t>Қадиров Абдухалил Рўзмахамматович</t>
  </si>
  <si>
    <t>Раимов Жавлонбек Фарход ўғли</t>
  </si>
  <si>
    <t>Шавкатов Жавохир Тохир ўғли</t>
  </si>
  <si>
    <t>Суярова Хадича Ўткир қизи</t>
  </si>
  <si>
    <t>Тешабоев Шерзодбек Илхомович</t>
  </si>
  <si>
    <t>Тешаев Фозил Исматуллоевич</t>
  </si>
  <si>
    <t>Юнусов Баходир Марисович</t>
  </si>
  <si>
    <t>Зайнабудинов Саъдулла Арабидинович</t>
  </si>
  <si>
    <t>Юлдашев Қахрамон Анварджанович</t>
  </si>
  <si>
    <t>шундан</t>
  </si>
  <si>
    <r>
      <t xml:space="preserve">Бажарилмоқда
</t>
    </r>
    <r>
      <rPr>
        <i/>
        <sz val="14"/>
        <rFont val="Cambria"/>
        <family val="1"/>
        <charset val="204"/>
      </rPr>
      <t>(ижрода)</t>
    </r>
  </si>
  <si>
    <t>сони</t>
  </si>
  <si>
    <t>фоиз</t>
  </si>
  <si>
    <t>муддати кечиктирилган</t>
  </si>
  <si>
    <t>ижрода</t>
  </si>
  <si>
    <r>
      <t xml:space="preserve">доимий 
</t>
    </r>
    <r>
      <rPr>
        <i/>
        <sz val="11"/>
        <rFont val="Cambria"/>
        <family val="1"/>
        <charset val="204"/>
      </rPr>
      <t>(маълумот учун қабул қилинган)</t>
    </r>
  </si>
  <si>
    <t>Абдузухуров Жамшиджон Толибович</t>
  </si>
  <si>
    <t>Холмирзаев Исроилжон Акрамжонович</t>
  </si>
  <si>
    <t>ПФ-177 
 26.09.2025</t>
  </si>
  <si>
    <t>DHI9482</t>
  </si>
  <si>
    <t>декабрь</t>
  </si>
  <si>
    <t>ноябрь</t>
  </si>
  <si>
    <t>шу жумладан</t>
  </si>
  <si>
    <r>
      <t xml:space="preserve">"Ijro.gov.uz" тизимида </t>
    </r>
    <r>
      <rPr>
        <b/>
        <sz val="16"/>
        <color rgb="FFC00000"/>
        <rFont val="Cambria"/>
        <family val="1"/>
        <charset val="204"/>
      </rPr>
      <t>ноябрь-декабрь</t>
    </r>
    <r>
      <rPr>
        <b/>
        <sz val="16"/>
        <rFont val="Cambria"/>
        <family val="1"/>
        <charset val="204"/>
      </rPr>
      <t xml:space="preserve"> ойида бажарилиши лозим бўлган </t>
    </r>
    <r>
      <rPr>
        <b/>
        <sz val="16"/>
        <color rgb="FFC00000"/>
        <rFont val="Cambria"/>
        <family val="1"/>
        <charset val="204"/>
      </rPr>
      <t xml:space="preserve">Президент топшириқлари </t>
    </r>
    <r>
      <rPr>
        <b/>
        <i/>
        <u/>
        <sz val="16"/>
        <color rgb="FF0070C0"/>
        <rFont val="Cambria"/>
        <family val="1"/>
        <charset val="204"/>
      </rPr>
      <t>(асосий ижрочи)</t>
    </r>
    <r>
      <rPr>
        <b/>
        <sz val="16"/>
        <rFont val="Cambria"/>
        <family val="1"/>
        <charset val="204"/>
      </rPr>
      <t>ижро ҳолати тўғрисида
М А Ъ Л У М О Т</t>
    </r>
  </si>
  <si>
    <t>Фоиз</t>
  </si>
  <si>
    <r>
      <t xml:space="preserve">Жами топшириқ </t>
    </r>
    <r>
      <rPr>
        <i/>
        <sz val="14"/>
        <rFont val="Cambria"/>
        <family val="1"/>
        <charset val="204"/>
      </rPr>
      <t xml:space="preserve">(ноябрь-декабрь) </t>
    </r>
    <r>
      <rPr>
        <b/>
        <sz val="14"/>
        <rFont val="Cambria"/>
        <family val="1"/>
        <charset val="204"/>
      </rPr>
      <t xml:space="preserve">
сони</t>
    </r>
  </si>
  <si>
    <r>
      <t xml:space="preserve">Бажарилган, </t>
    </r>
    <r>
      <rPr>
        <sz val="14"/>
        <rFont val="Cambria"/>
        <family val="1"/>
        <charset val="204"/>
      </rPr>
      <t>сони</t>
    </r>
  </si>
  <si>
    <t>Санақулов Мизроб Фармонқулович</t>
  </si>
  <si>
    <t>2025 йил 24 ноябрь соат 13:00 ҳолатига</t>
  </si>
  <si>
    <t>ПФ-224 
 21.11.2025</t>
  </si>
  <si>
    <t>Шукуров Алишер Нематуллаевич</t>
  </si>
  <si>
    <t>Жами топшириқ сони</t>
  </si>
  <si>
    <t>4.1-банд
Қишлоқ хўжалиги вазирлиги қишлоқ хўжалигига мўлжалланган янги суғориладиган ерлар ўз вақтида ва белгиланган кўрсаткичларга мувофиқ ўзлаштирилишини қатъий назорат қилсин.</t>
  </si>
  <si>
    <t>JVU4721</t>
  </si>
  <si>
    <t>Сабаб</t>
  </si>
  <si>
    <t>Маълумот учун қабул қилинган билан %да</t>
  </si>
  <si>
    <t>Акрамов Шохрух Илхомович</t>
  </si>
  <si>
    <t>Бажарилмоқда</t>
  </si>
  <si>
    <t>ПФ-109 
 07.07.2025</t>
  </si>
  <si>
    <t>NXN1713</t>
  </si>
  <si>
    <t>ПҚ-290 
 19.09.2025</t>
  </si>
  <si>
    <t>55-2025 
 15.11.2025</t>
  </si>
  <si>
    <t>Тўғридан-тўғри вазирга бўйсинувчи</t>
  </si>
  <si>
    <t>Қосимов Акмалжон Маликжанович</t>
  </si>
  <si>
    <t>Ҳужжат
рақами 
ва санаси</t>
  </si>
  <si>
    <t>ПҚ-9 
 15.01.2026</t>
  </si>
  <si>
    <t>ПҚ-386 
 24.12.2025</t>
  </si>
  <si>
    <t>NOQ0492</t>
  </si>
  <si>
    <t>ПҚ-388 
 26.12.2025</t>
  </si>
  <si>
    <t>ПҚ-162-сон қарор 
 24.05.2023</t>
  </si>
  <si>
    <t>ПҚ-308 
 30.08.2024</t>
  </si>
  <si>
    <t>ПҚ-410 
 29.11.2024</t>
  </si>
  <si>
    <t>ПҚ-183 
 15.05.2025</t>
  </si>
  <si>
    <t>ПФ-199 
 23.11.2023</t>
  </si>
  <si>
    <t>Шавкатов Жавоҳир Тоҳир ўғли</t>
  </si>
  <si>
    <t>48.а.3-банд-банд
Белгилансинки:
а) мазкур қарор ижроси:
ҳар ойда туман (шаҳар)ларга бириктирилган масъуллар томонидан халқ депутатлари туман (шаҳар) кенгашлари йиғилишида мутасадди вазирликлар, идоралар, хўжалик бирлашмалари ва маҳаллий ижро этувчи ҳокимият органлари иштирокида танқидий муҳокама қилинади</t>
  </si>
  <si>
    <t>22-модда-банд
Ушбу Қонунга мувофиқ ер участкасига бўлган ижара ҳуқуқи эътироф этилиши лозим бўлган ер участкаси аҳоли пунктларининг (шаҳарлар, посёлкалар ва қишлоқ аҳоли пунктларининг) ерлари ёки саноат, транспорт, алоқа, мудофаа ва бошқа мақсадларга мўлжалланган ерлар тоифасига кирмаган тақдирда ҳам ер участкасига бўлган ижара ҳуқуқининг эътироф этилишига йўл қўйилади, бундан суғориладиган ерлар мустасно.
Бунда ер участкасига бўлган ижара ҳуқуқининг эътироф этилиши мазкур ер участкасини қонунчилик ҳужжатларига мувофиқ аҳоли пунктларининг (шаҳарлар, посёлкалар ва қишлоқ аҳоли пунктларининг) ерлари ёки саноат, транспорт, алоқа, мудофаа ва бошқа мақсадларга мўлжалланган ерлар тоифасига ўтказиш учун асос бўлади.</t>
  </si>
  <si>
    <t>16.10-модда-банд
Автоматлаштирилган ахборот тизимига маълумотларни ва ҳужжатларни киритишнинг (бириктиришнинг) иккинчи босқичида икки ой муддатда ушбу модданинг иккинчи қисмида кўрсатилган ваколатли ташкилотлар:
юборилган электрон йиғмажилдни кўриб чиқади;
маълумотлар ва ҳужжатларни автоматлаштирилган ахборот тизимига киритади (бириктиради).
Автоматлаштирилган ахборот тизимига: 10) Ўзбекистон Республикаси Қишлоқ хўжалиги вазирлиги ҳузуридаги «Ўздаверлойиҳа» давлат илмий-лойиҳалаш институти томонидан — қишлоқ хўжалиги ва ўрмон хўжалиги ишлаб чиқариши нобудгарчилигининг миқдори (бундан якка тартибдаги уй-жойлар қурилган ер участкалари мустасно) тўғрисидаги маълумотлар ва ҳужжатлар киритилади (бириктирилади).</t>
  </si>
  <si>
    <t>7.а.-банд-банд
Қонунчилик ҳужжатлари ва топшириқлар ижросини таъминлашда жамоатчилик назоратини ўрнатиш мақсадида 2025 йил 1 октябрдан бошлаб: (а) ижро интизоми тўғрисидаги тегишли маълумотларни давлат органлари ва ташкилотлар, шунингдек, Адлия вазирлигининг веб-саҳифаларига жойлаштириб, ҳар ойда маълумотларни янгилаб бориш амалиёти йўлга қўйилсин.</t>
  </si>
  <si>
    <t>6в-банд-банд
Вазирлик: в) ҳар ойда битта ҳудудда халқаро молия институтларининг грант маблағлари ҳисобидан Билим ва инновациялар миллий маркази, тегишли илмий-тадқиқот институтлари ва бошқа илмий муассасаларни жалб қилган ҳолда хорижий ва маҳаллий малакали мутахассислар иштирокида мева-сабзавот, картошка, полиз, дуккакли ва мойли экинлар, доривор ўсимликлар етиштириш, уларни қайта ишлаш, экспорт қилиш бўйича семинар-тренинглар ўтказиб борсин;
Механизм: (ҳар ойда битта ҳудудда)</t>
  </si>
  <si>
    <t>6-илова 5.3-банд-банд
2025 йил июнь–декабрь ойларида ишчи-ходимларни Ўзбекистон бўйлаб саёҳат қилиш бўйича режа жадвалларини туризм мавсумини инобатга олган ҳолда ишлаб чиқиб, Вазирлар Маҳкамасига тасдиқлашга киритиш.
3. Ҳар ой якуни билан кейинги ойнинг 10-санасига қадар амалга оширилган саёҳатлар бўйича Туризм қўмитасига маълумотлар тақдим этиш. Июнь ойидан бошлаб ҳар ойда</t>
  </si>
  <si>
    <t xml:space="preserve"> ПҚ-8 
 14.01.2026</t>
  </si>
  <si>
    <t>Буронов Мизроб Мовлонович</t>
  </si>
  <si>
    <t>3.а.-банд-банд
2026 йил 1 январдан бошлаб қуйидагилар тақиқлансин: (а) мулкчилик шаклидан қатъи назар уруғликларни етиштириш 
ва реализация қилиш билан шуғулланувчи барча тадбиркорлик субъектлари томонидан рақамли QR кодли ёрлиқланмаган ҳамда ижобий экинбоплик хулосаси олинмаган қишлоқ хўжалиги экинларининг уруғликларини реализация қилиш.</t>
  </si>
  <si>
    <t>KGJ6442</t>
  </si>
  <si>
    <t>ПФ-21 
 16.02.2026</t>
  </si>
  <si>
    <t>ПФ-22 
 16.02.2026</t>
  </si>
  <si>
    <t>Юнусов Баҳодир Марисович</t>
  </si>
  <si>
    <t>PMV9790</t>
  </si>
  <si>
    <t>XGW0443</t>
  </si>
  <si>
    <t>НПА</t>
  </si>
  <si>
    <r>
      <t xml:space="preserve">1 </t>
    </r>
    <r>
      <rPr>
        <b/>
        <sz val="14"/>
        <color theme="1"/>
        <rFont val="Cambria"/>
        <family val="1"/>
        <charset val="204"/>
      </rPr>
      <t>март</t>
    </r>
  </si>
  <si>
    <r>
      <t xml:space="preserve">2 </t>
    </r>
    <r>
      <rPr>
        <b/>
        <sz val="14"/>
        <color theme="1"/>
        <rFont val="Cambria"/>
        <family val="1"/>
        <charset val="204"/>
      </rPr>
      <t>март</t>
    </r>
  </si>
  <si>
    <r>
      <t xml:space="preserve">3 </t>
    </r>
    <r>
      <rPr>
        <b/>
        <sz val="14"/>
        <color theme="1"/>
        <rFont val="Cambria"/>
        <family val="1"/>
        <charset val="204"/>
      </rPr>
      <t>март</t>
    </r>
  </si>
  <si>
    <r>
      <t xml:space="preserve">5 </t>
    </r>
    <r>
      <rPr>
        <b/>
        <sz val="14"/>
        <color theme="1"/>
        <rFont val="Cambria"/>
        <family val="1"/>
        <charset val="204"/>
      </rPr>
      <t>март</t>
    </r>
  </si>
  <si>
    <r>
      <t xml:space="preserve">10 </t>
    </r>
    <r>
      <rPr>
        <b/>
        <sz val="14"/>
        <color theme="1"/>
        <rFont val="Cambria"/>
        <family val="1"/>
        <charset val="204"/>
      </rPr>
      <t>март</t>
    </r>
  </si>
  <si>
    <r>
      <t xml:space="preserve">11 </t>
    </r>
    <r>
      <rPr>
        <b/>
        <sz val="14"/>
        <color theme="1"/>
        <rFont val="Cambria"/>
        <family val="1"/>
        <charset val="204"/>
      </rPr>
      <t>март</t>
    </r>
  </si>
  <si>
    <r>
      <t xml:space="preserve">14 </t>
    </r>
    <r>
      <rPr>
        <b/>
        <sz val="14"/>
        <color theme="1"/>
        <rFont val="Cambria"/>
        <family val="1"/>
        <charset val="204"/>
      </rPr>
      <t>март</t>
    </r>
  </si>
  <si>
    <r>
      <t xml:space="preserve">15 </t>
    </r>
    <r>
      <rPr>
        <b/>
        <sz val="14"/>
        <color theme="1"/>
        <rFont val="Cambria"/>
        <family val="1"/>
        <charset val="204"/>
      </rPr>
      <t>март</t>
    </r>
  </si>
  <si>
    <r>
      <t xml:space="preserve">16 </t>
    </r>
    <r>
      <rPr>
        <b/>
        <sz val="14"/>
        <color theme="1"/>
        <rFont val="Cambria"/>
        <family val="1"/>
        <charset val="204"/>
      </rPr>
      <t>март</t>
    </r>
  </si>
  <si>
    <r>
      <t xml:space="preserve">18 </t>
    </r>
    <r>
      <rPr>
        <b/>
        <sz val="14"/>
        <color theme="1"/>
        <rFont val="Cambria"/>
        <family val="1"/>
        <charset val="204"/>
      </rPr>
      <t>март</t>
    </r>
  </si>
  <si>
    <r>
      <t xml:space="preserve">19 </t>
    </r>
    <r>
      <rPr>
        <b/>
        <sz val="14"/>
        <color theme="1"/>
        <rFont val="Cambria"/>
        <family val="1"/>
        <charset val="204"/>
      </rPr>
      <t>март</t>
    </r>
  </si>
  <si>
    <r>
      <t xml:space="preserve">23 </t>
    </r>
    <r>
      <rPr>
        <b/>
        <sz val="14"/>
        <color theme="1"/>
        <rFont val="Cambria"/>
        <family val="1"/>
        <charset val="204"/>
      </rPr>
      <t>март</t>
    </r>
  </si>
  <si>
    <r>
      <t xml:space="preserve">24 </t>
    </r>
    <r>
      <rPr>
        <b/>
        <sz val="14"/>
        <color theme="1"/>
        <rFont val="Cambria"/>
        <family val="1"/>
        <charset val="204"/>
      </rPr>
      <t>март</t>
    </r>
  </si>
  <si>
    <r>
      <t xml:space="preserve">25 </t>
    </r>
    <r>
      <rPr>
        <b/>
        <sz val="14"/>
        <color theme="1"/>
        <rFont val="Cambria"/>
        <family val="1"/>
        <charset val="204"/>
      </rPr>
      <t>март</t>
    </r>
  </si>
  <si>
    <r>
      <t xml:space="preserve">26 </t>
    </r>
    <r>
      <rPr>
        <b/>
        <sz val="14"/>
        <color theme="1"/>
        <rFont val="Cambria"/>
        <family val="1"/>
        <charset val="204"/>
      </rPr>
      <t>март</t>
    </r>
  </si>
  <si>
    <r>
      <t xml:space="preserve">27 </t>
    </r>
    <r>
      <rPr>
        <b/>
        <sz val="14"/>
        <color theme="1"/>
        <rFont val="Cambria"/>
        <family val="1"/>
        <charset val="204"/>
      </rPr>
      <t>март</t>
    </r>
  </si>
  <si>
    <r>
      <t xml:space="preserve">30 </t>
    </r>
    <r>
      <rPr>
        <b/>
        <sz val="14"/>
        <color theme="1"/>
        <rFont val="Cambria"/>
        <family val="1"/>
        <charset val="204"/>
      </rPr>
      <t>март</t>
    </r>
  </si>
  <si>
    <r>
      <t xml:space="preserve">31 </t>
    </r>
    <r>
      <rPr>
        <b/>
        <sz val="14"/>
        <color theme="1"/>
        <rFont val="Cambria"/>
        <family val="1"/>
        <charset val="204"/>
      </rPr>
      <t>март</t>
    </r>
  </si>
  <si>
    <r>
      <rPr>
        <b/>
        <sz val="16"/>
        <rFont val="Cambria"/>
        <family val="1"/>
        <charset val="204"/>
      </rPr>
      <t>Таркибий бўлинмалар</t>
    </r>
    <r>
      <rPr>
        <b/>
        <sz val="14"/>
        <rFont val="Cambria"/>
        <family val="1"/>
        <charset val="204"/>
      </rPr>
      <t xml:space="preserve">
</t>
    </r>
    <r>
      <rPr>
        <sz val="14"/>
        <rFont val="Cambria"/>
        <family val="1"/>
        <charset val="204"/>
      </rPr>
      <t>(департамент, бошқарма, бўлим)</t>
    </r>
  </si>
  <si>
    <t>ПҚ-12 
 17.01.2025</t>
  </si>
  <si>
    <t>14.04.2026</t>
  </si>
  <si>
    <t>LWA3681</t>
  </si>
  <si>
    <t>16-2025 
 29.04.2025</t>
  </si>
  <si>
    <t>01.04.2026</t>
  </si>
  <si>
    <t>IDZ5552</t>
  </si>
  <si>
    <t>VGF3071</t>
  </si>
  <si>
    <t>25.04.2026</t>
  </si>
  <si>
    <t>UTT4613</t>
  </si>
  <si>
    <t>ПҚ-225 
 17.07.2025</t>
  </si>
  <si>
    <t>30.04.2026</t>
  </si>
  <si>
    <t>BXR0776</t>
  </si>
  <si>
    <t>10.04.2026</t>
  </si>
  <si>
    <t>SFG1468</t>
  </si>
  <si>
    <t>03.04.2026</t>
  </si>
  <si>
    <t>SFL8078</t>
  </si>
  <si>
    <t>ПҚ-132 
 01.04.2025</t>
  </si>
  <si>
    <t>EPI4615</t>
  </si>
  <si>
    <t>YWC3673</t>
  </si>
  <si>
    <t>MGK7381</t>
  </si>
  <si>
    <t>RKF6165</t>
  </si>
  <si>
    <t>RRF1177</t>
  </si>
  <si>
    <t>UPV3568</t>
  </si>
  <si>
    <t>USZ4395</t>
  </si>
  <si>
    <t>JKM5468</t>
  </si>
  <si>
    <t>SGQ0867</t>
  </si>
  <si>
    <t>GXK5160</t>
  </si>
  <si>
    <t>FJO1275</t>
  </si>
  <si>
    <t>ILT2763</t>
  </si>
  <si>
    <t>ПҚ-228 
 24.07.2025</t>
  </si>
  <si>
    <t>GOE2725</t>
  </si>
  <si>
    <t>DTJ6737</t>
  </si>
  <si>
    <t>UWX0837</t>
  </si>
  <si>
    <t>NQQ6094</t>
  </si>
  <si>
    <t>ПҚ-23 
 26.01.2023</t>
  </si>
  <si>
    <t>TPB6315</t>
  </si>
  <si>
    <t>ПҚ-70 
 21.02.2026</t>
  </si>
  <si>
    <t>XOX1862</t>
  </si>
  <si>
    <t>ПФ-231 
 25.11.2025</t>
  </si>
  <si>
    <t>YCE1223</t>
  </si>
  <si>
    <t>ПҚ-260 
 03.08.2023</t>
  </si>
  <si>
    <t>NOW6548</t>
  </si>
  <si>
    <t>XEQ7845</t>
  </si>
  <si>
    <t>CSR4133</t>
  </si>
  <si>
    <t>BSI4477</t>
  </si>
  <si>
    <t>GFV7556</t>
  </si>
  <si>
    <t>18-2025 
 29.04.2025</t>
  </si>
  <si>
    <t>29.04.2026</t>
  </si>
  <si>
    <t>XDQ4297</t>
  </si>
  <si>
    <t>ПФ-153 
 04.09.2025</t>
  </si>
  <si>
    <t>GXR8569</t>
  </si>
  <si>
    <t>CIW5402</t>
  </si>
  <si>
    <t>VFO7483</t>
  </si>
  <si>
    <t>XGV6246</t>
  </si>
  <si>
    <t>NAZ1604</t>
  </si>
  <si>
    <t>CQU1482</t>
  </si>
  <si>
    <t>YPJ3586</t>
  </si>
  <si>
    <t>TMW3522</t>
  </si>
  <si>
    <t>YTO5157</t>
  </si>
  <si>
    <t>WOH4658</t>
  </si>
  <si>
    <t>GNO1663</t>
  </si>
  <si>
    <t>ПФ-76-сон 
 24.05.2023</t>
  </si>
  <si>
    <t>PNM3371</t>
  </si>
  <si>
    <t>ПҚ-160 
 30.04.2025</t>
  </si>
  <si>
    <t>OCY6438</t>
  </si>
  <si>
    <t>10-2023 
 10.04.2023</t>
  </si>
  <si>
    <t>PSH6386</t>
  </si>
  <si>
    <t>DWN6440</t>
  </si>
  <si>
    <t>08.04.2026</t>
  </si>
  <si>
    <t>DPT1904</t>
  </si>
  <si>
    <t>ПҚ-61 
 13.02.2026</t>
  </si>
  <si>
    <t>QXU4342</t>
  </si>
  <si>
    <t>WSI1573</t>
  </si>
  <si>
    <t>BMI5146</t>
  </si>
  <si>
    <t>UHN3313</t>
  </si>
  <si>
    <t>ULT4167</t>
  </si>
  <si>
    <t>WSN4116</t>
  </si>
  <si>
    <t>FKB1103</t>
  </si>
  <si>
    <t>ПФ-178 
 04.10.2025</t>
  </si>
  <si>
    <t>04.04.2026</t>
  </si>
  <si>
    <t>TLW1216</t>
  </si>
  <si>
    <t>ПҚ-440 
 16.12.2024</t>
  </si>
  <si>
    <t>05.04.2026</t>
  </si>
  <si>
    <t>GFO3887</t>
  </si>
  <si>
    <t>ПФ-25 
 16.02.2026</t>
  </si>
  <si>
    <t>CAR9268</t>
  </si>
  <si>
    <t>19.04.2026</t>
  </si>
  <si>
    <t>CSP4965</t>
  </si>
  <si>
    <t>SUE8583</t>
  </si>
  <si>
    <t>QBR3920</t>
  </si>
  <si>
    <t>07.04.2026</t>
  </si>
  <si>
    <t>YPQ6668</t>
  </si>
  <si>
    <t>5-2026 
 23.01.2026</t>
  </si>
  <si>
    <t>ENF1649</t>
  </si>
  <si>
    <t>GMV7943</t>
  </si>
  <si>
    <t>MPQ5403</t>
  </si>
  <si>
    <t>ПҚ-59 
 11.02.2026</t>
  </si>
  <si>
    <t>JKV7641</t>
  </si>
  <si>
    <t>ПҚ-302 
 14.10.2025</t>
  </si>
  <si>
    <t>LRT1478</t>
  </si>
  <si>
    <t>RHE3427</t>
  </si>
  <si>
    <t>VKV3637</t>
  </si>
  <si>
    <t>ПФ-183 
 13.10.2025</t>
  </si>
  <si>
    <t>13.04.2026</t>
  </si>
  <si>
    <t>XKE2758</t>
  </si>
  <si>
    <t>ПФ-35 
 05.03.2026</t>
  </si>
  <si>
    <t>GPM0936</t>
  </si>
  <si>
    <t>7-2026 
 03.02.2026</t>
  </si>
  <si>
    <t>KSW2565</t>
  </si>
  <si>
    <t>ПҚ–322 
 31.10.2025</t>
  </si>
  <si>
    <t>YZS3375</t>
  </si>
  <si>
    <t>9-2026 
 09.02.2026</t>
  </si>
  <si>
    <t>ETT8468</t>
  </si>
  <si>
    <t>51-2025 
 24.10.2025</t>
  </si>
  <si>
    <t>PJF7478</t>
  </si>
  <si>
    <t>ЎРҚ-1056 
 14.04.2025</t>
  </si>
  <si>
    <t>LFM7245</t>
  </si>
  <si>
    <t>62-2025 
 24.12.2025</t>
  </si>
  <si>
    <t>RSU7481</t>
  </si>
  <si>
    <t>EMT6248</t>
  </si>
  <si>
    <t>KCG5437</t>
  </si>
  <si>
    <t>ПҚ-49 
 05.02.2026</t>
  </si>
  <si>
    <t>EOH7268</t>
  </si>
  <si>
    <t>NXG7687</t>
  </si>
  <si>
    <t>WWN2966</t>
  </si>
  <si>
    <t>YBD4687</t>
  </si>
  <si>
    <t>WAT0664</t>
  </si>
  <si>
    <t>MJS7578</t>
  </si>
  <si>
    <t>OMS1195</t>
  </si>
  <si>
    <t>VSP9417</t>
  </si>
  <si>
    <t>NSV3646</t>
  </si>
  <si>
    <t>PDX3330</t>
  </si>
  <si>
    <t>PGJ3251</t>
  </si>
  <si>
    <t>BYI7538</t>
  </si>
  <si>
    <t>QRJ7429</t>
  </si>
  <si>
    <t>GJI1275</t>
  </si>
  <si>
    <t>ПФ-100 
 10.07.2024</t>
  </si>
  <si>
    <t>HQR7090</t>
  </si>
  <si>
    <t>RKH6277</t>
  </si>
  <si>
    <t>ПҚ-47 
 05.02.2026</t>
  </si>
  <si>
    <t>YQZ7899</t>
  </si>
  <si>
    <t>OYL0121</t>
  </si>
  <si>
    <t>GIB6234</t>
  </si>
  <si>
    <t>DGG7394</t>
  </si>
  <si>
    <t>GGK6645</t>
  </si>
  <si>
    <t>ПФ-168 
 25.10.2024</t>
  </si>
  <si>
    <t>DKD1149</t>
  </si>
  <si>
    <t>STD1670</t>
  </si>
  <si>
    <t>HNC0556</t>
  </si>
  <si>
    <t>SBZ4535</t>
  </si>
  <si>
    <t>ПҚ-222 
 11.07.2023</t>
  </si>
  <si>
    <t>VHW9643</t>
  </si>
  <si>
    <t>ПҚ-447-сон 
 21.12.2022</t>
  </si>
  <si>
    <t>OEG5453</t>
  </si>
  <si>
    <t>ПҚ-138 
 21.02.2022</t>
  </si>
  <si>
    <t>MUP8616</t>
  </si>
  <si>
    <t>VWG3166</t>
  </si>
  <si>
    <t>MFZ6966</t>
  </si>
  <si>
    <t>FCV2503</t>
  </si>
  <si>
    <t>TQP6142</t>
  </si>
  <si>
    <t>STK0242</t>
  </si>
  <si>
    <t>DCO8344</t>
  </si>
  <si>
    <t>JXM7533</t>
  </si>
  <si>
    <t>PUT1824</t>
  </si>
  <si>
    <t>JUV4848</t>
  </si>
  <si>
    <t>ERD5522</t>
  </si>
  <si>
    <t>RKI6789</t>
  </si>
  <si>
    <t>WBM2178</t>
  </si>
  <si>
    <t>HLA7531</t>
  </si>
  <si>
    <t>MOD1196</t>
  </si>
  <si>
    <t>CNH4866</t>
  </si>
  <si>
    <t>MXW4689</t>
  </si>
  <si>
    <t>ПФ-252 
 18.12.2025</t>
  </si>
  <si>
    <t>FLW7221</t>
  </si>
  <si>
    <t>ПҚ-422 
 29.12.2023</t>
  </si>
  <si>
    <t>THO8268</t>
  </si>
  <si>
    <t>BUL5128</t>
  </si>
  <si>
    <t>PVJ1655</t>
  </si>
  <si>
    <t>WWJ9622</t>
  </si>
  <si>
    <t>NON6160</t>
  </si>
  <si>
    <t>ILC5354</t>
  </si>
  <si>
    <t>VVU5364</t>
  </si>
  <si>
    <t>16.в.-банд-банд
Қуйидагилар: (в) ислоҳотлар дастурлари ижроси ва белгиланган мақсадли кўрсаткичларга эришилиши учун масъул раҳбарлар ҳар чорак якуни бўйича ислоҳотларнинг ижро ҳолати ва натижадорлиги юзасидан Ўзбекистон Республикаси Президентига ахборот бериб борсин.</t>
  </si>
  <si>
    <t>16.б.-банд-банд
Белгилансинки: (б) вазирлик ва идоралар мақсадли индикаторларнинг ижроси тўғрисидаги ҳисоботларни ҳисобот чорагидан кейинги ойнинг 
20-санасига қадар Иқтисодиёт ва молия вазирлигига тақдим этади ҳамда 25-санасига қадар ўз расмий веб-сайтларида жойлаштириб боради;</t>
  </si>
  <si>
    <t>9.4-банд-банд
вазирликлар ва идоралар мақсадли индикаторларнинг ижроси тўғрисидаги ҳисоботларни ҳисобот чорагидан кейинги ойнинг йигирманчи санасига қадар Иқтисодиёт ва молия вазирлигига тақдим этади ҳамда йигирма бешинчи санасига қадар ўз расмий веб-сайтларида жойлаштириб боради
Механизм: (ҳисобот чорагидан кейинги ой)</t>
  </si>
  <si>
    <t>9-банд-банд
9.	2026 йил 1 апрелдан бошлаб 2030 йил 1 январга қадар эксперимент тариқасида давлат органлари ва ташкилотларида маблағларнинг мақсадли ва самарали сарфланиши устидан таъсирчан назоратни олиб боришининг қуйидаги тартиби жорий этилсин:
(а) 2-иловага мувофиқ рўйхатда келтирилган давлат органлари ва ташкилотларида Ҳисоб палатасининг вакили сифатида 
бош инспектор фаолияти йўлга қўйилади;
(б) бош инспектор лавозимлари Ҳисоб палатасининг тузилмасида мазкур тартиб жорий этилаётган давлат органлари 
ва ташкилотларининг бир нафар бошқарув штат бирлигини қисқартириш ҳисобига шакллантирилади;
(в) бош инспектор 3-иловага мувофиқ вазифаларни давлат органлари 
ва ташкилотларида унинг иш юкламаларини инобатга олган ҳолда тасдиқланадиган назорат ишларининг йиллик дастури асосида амалга оширади ҳамда фақатгина Ҳисоб палатасига ҳисобдор бўлади;
(г) бош инспектор фаолиятини баҳолаш Ҳисоб палатаси томонидан тасдиқланадиган фаолият самарадорлиги кўрсаткичлари (KPI) асосида амалга оширилади ва у ҳар чорак якуни бўйича Ҳисоб палатаси раиси ҳузурида ўз фаолияти юзасидан ҳисобот беради;
(д) бош инспектор фаолияти бўйича доимий ҳисобот шакллари Ҳисоб палатаси раиси томонидан Ўзбекистон Республикаси Президенти Администрацияси билан келишилган ҳолда тасдиқланади.</t>
  </si>
  <si>
    <t>7.б.-банд-банд
Қонунчилик ҳужжатлари ва топшириқлар ижросини таъминлашда жамоатчилик назоратини ўрнатиш мақсадида 2025 йил 1 октябрдан бошлаб: (б) ҳар чоракда давлат органлари ва ташкилотларнинг раҳбарлари қонунлар, Ўзбекистон Республикаси Президенти ва Ҳукумат ҳужжатлари ижроси ҳолати бўйича кенг жамоатчиликка ҳисобот бериши тартиби жорий қилинсин.</t>
  </si>
  <si>
    <t>7-илова 13-банд-банд
Норасмий иш ўринларини легаллаштириш бўйича 2026 йил учун МАҚСАДЛИ КЎРСАТКИЧЛАР
Механизм: Ҳудуд номи Хоразм вилояти, Жами  легаллаштириладиган иш ўринлари сони: 50,065  Солиқ қўмитаси (Ф.Пулатов) 18,218 Ижтимоий ҳимоя миллий агентлиги (М.Оллоёров) 4,408 Камбағалликни қисқартириш ва бандлик вазирлиги (Б.Захидов) 7,380 Қишлоқ хўжалиги вазирлиги (И.Абдурахмонов) 7,521 Транспорт вазирлиги (И.Махкамов) 6,152  Қурилиш ва уй-жой коммунал хўжалиги вазирлиги (Ш.Хидоятов) 5,186 Туризм қўмитаси (А.Аққулов) 1,200</t>
  </si>
  <si>
    <t>7-илова 14-банд-банд
Норасмий иш ўринларини легаллаштириш бўйича 2026 йил учун МАҚСАДЛИ КЎРСАТКИЧЛАР
Механизм: Ҳудуд номи  Тошкент шаҳри, Жами легаллаштириладиган  иш ўринлари сони: 214,522   Солиқ қўмитаси  (Ф.Пулатов) 130,528 Ижтимоий ҳимоя миллий агентлиги (М.Оллоёров) 14,273 Камбағалликни қисқартириш ва бандлик вазирлиги  (Б.Захидов) 27,040  Қишлоқ хўжалиги вазирлиги (И.Абдурахмонов) - Транспорт вазирлиги (И.Махкамов) 14,047  Қурилиш ва уй-жой коммунал хўжалиги вазирлиги (Ш.Хидоятов) 27,344 Туризм қўмитаси (А.Аққулов) 1,290</t>
  </si>
  <si>
    <t>7-илова 11-банд-банд
Норасмий иш ўринларини легаллаштириш бўйича 2026 йил учун
МАҚСАДЛИ КЎРСАТКИЧЛАР
Механизм: Ҳудуд номи Тошкент вилояти, Жами легаллаштириладиган иш ўринлари сони: 111,630 Солиқ қўмитаси (Ф.Пулатов) 57,310 Ижтимоий ҳимоя миллий агентлиги (М.Оллоёров) 7,452  Камбағалликни қисқартириш ва бандлик вазирлиги (Б.Захидов) 11,470 Қишлоқ хўжалиги вазирлиги (И.Абдурахмонов) 10,185 Транспорт вазирлиги (И.Махкамов) 4,020  Қурилиш ва уй-жой коммунал хўжалиги вазирлиги (Ш.Хидоятов) 20,143 Туризм қўмитаси (А.Аққулов) 1,050</t>
  </si>
  <si>
    <t>7-илова 12-банд-банд
Норасмий иш ўринларини легаллаштириш бўйича 2026 йил учун МАҚСАДЛИ КЎРСАТКИЧЛАР
Механизм: Ҳудуд номи Фарғона вилояти, Жами легаллаштириладиган  иш ўринлари сони:  73,886 Солиқ қўмитаси (Ф.Пулатов) 28,165 Ижтимоий ҳимоя миллий агентлиги (М.Оллоёров) 12,384  Камбағалликни қисқартириш ва бандлик вазирлиги  (Б.Захидов) 10,330 Қишлоқ хўжалиги вазирлиги (И.Абдурахмонов) 8,500 Транспорт вазирлиги  (И.Махкамов)  5,177 Қурилиш ва уй-жой Коммунал хўжалиги вазирлиги (Ш.Хидоятов) 8,130  Туризм қўмитаси (А.Аққулов) 1,200</t>
  </si>
  <si>
    <t>7-илова 10-банд-банд
Норасмий иш ўринларини легаллаштириш бўйича 2026 йил учун МАҚСАДЛИ КЎРСАТКИЧЛАР
Механизм: Ҳудуд номи Сурхондарё вилояти, Жами легаллаштириладиган иш ўринлари сони: 50,883  Солиқ қўмитаси  (Ф.Пулатов) 21,873 Ижтимоий ҳимоя миллий агентлиги (М.Оллоёров)  6,633 Камбағалликни қисқартириш ва бандлик вазирлиги (Б.Захидов) 7,280  Қишлоқ хўжалиги вазирлиги (И.Абдурахмонов) 5,046 Транспорт вазирлиги (И.Махкамов) 3,869  Қурилиш ва уй-жой 
коммунал хўжалиги вазирлиги (Ш.Хидоятов) 5,722 Туризм қўмитаси (А.Аққулов) 460</t>
  </si>
  <si>
    <t>7-илова 9-банд-банд
Норасмий иш ўринларини легаллаштириш бўйича 2026 йил учун МАҚСАДЛИ КЎРСАТКИЧЛАР
Механизм: Ҳудуд номи Сирдарё вилояти, Жами легаллаштириладиган иш ўринлари сони: 36,028  Солиқ қўмитаси (Ф.Пулатов) 17,362 Ижтимоий ҳимоя миллий агентлиги (М.Оллоёров) 2,117 Камбағалликни қисқартириш ва бандлик вазирлиги (Б.Захидов) 2,970 Қишлоқ хўжалиги вазирлиги (И.Абдурахмонов) 5,893 Транспорт вазирлиги (И.Махкамов) 3,026  Қурилиш ва уй-жой 
коммунал хўжалиги вазирлиги (Ш.Хидоятов) 4,410 Туризм қўмитаси (А.Аққулов) 250</t>
  </si>
  <si>
    <t>7-илова 8-банд-банд
Норасмий иш ўринларини легаллаштириш бўйича 2026 йил учун МАҚСАДЛИ КЎРСАТКИЧЛАР
Механизм: Ҳудуд номи Самарқанд вилояти, Жами легаллаштириладиган иш ўринлари сони: 66,797  Солиқ қўмитаси (Ф.Пулатов) 32,776 Ижтимоий ҳимоя миллий агентлиги (М.Оллоёров) 6,519 Камбағалликни қисқартириш ва бандлик вазирлиги (Б.Захидов) 10,228  Қишлоқ хўжалиги вазирлиги (И.Абдурахмонов) 6,580 Транспорт вазирлиги (И.Махкамов)  2,212 Қурилиш ва уй-жой коммунал хўжалиги вазирлиги (Ш.Хидоятов) 7,282 Туризм қўмитаси(А.Аққулов) 1,200</t>
  </si>
  <si>
    <t>7-илова 7-банд-банд
Норасмий иш ўринларини легаллаштириш бўйича 2026 йил учун
МАҚСАДЛИ КЎРСАТКИЧЛАР
Механизм: Ҳудуд номи Наманган вилояти, Жами легаллаштириладиган иш ўринлари сони:  60,631 Солиқ қўмитаси (Ф.Пулатов) 26,710 Ижтимоий ҳимоя миллий агентлиги (М.Оллоёров) 8,781 Камбағалликни қисқартириш ва бандлик вазирлиги (Б.Захидов) 8,165 Қишлоқ хўжалиги вазирлиги (И.Абдурахмонов) 7,341 Транспорт вазирлиги (И.Махкамов)  2,432 Қурилиш ва уй-жой коммунал хўжалиги вазирлиги (Ш.Хидоятов) 6,752 Туризм қўмитаси (А.Аққулов) 450</t>
  </si>
  <si>
    <t>7-илова 6-банд-банд
Норасмий иш ўринларини легаллаштириш бўйича 2026 йил учун МАҚСАДЛИ КЎРСАТКИЧЛАР
Механизм: Ҳудуд номи Навоий вилояти, Жами легаллаштириладиган иш ўринлари сони: 35,138  Солиқ қўмитаси (Ф.Пулатов) 15,284 Ижтимоий ҳимоя миллий агентлиги (М.Оллоёров) 1,243 Камбағалликни қисқартириш ва бандлик вазирлиги (Б.Захидов) 4,520 Қишлоқ хўжалиги вазирлиги (И.Абдурахмонов) 5,292 Транспорт вазирлиги (И.Махкамов) 4,544  Қурилиш ва уй-жой коммунал хўжалиги вазирлиги (Ш.Хидоятов) 3,905 Туризм қўмитаси (А.Аққулов) 350</t>
  </si>
  <si>
    <t>7-илова 5-банд-банд
Норасмий иш ўринларини легаллаштириш бўйича 2026 йил учун МАҚСАДЛИ КЎРСАТКИЧЛАР
Механизм: Ҳудуд номи Қашқадарё вилояти, Жами легаллаштириладиган иш ўринлари сони:  77,737 Солиқ қўмитаси (Ф.Пулатов) 26,750 Ижтимоий ҳимоя миллий агентлиги (М.Оллоёров) 9,030  Камбағалликни қисқартириш ва бандлик вазирлиги (Б.Захидов) 9,640  Қишлоқ хўжалиги вазирлиги (И.Абдурахмонов) 15,800 Транспорт вазирлиги (И.Махкамов) 7,836  Қурилиш ва уй-жой коммунал хўжалиги вазирлиги  (Ш.Хидоятов) 8,231  Туризм қўмитаси 450 (А.Аққулов)</t>
  </si>
  <si>
    <t>7-илова 4-банд-банд
Норасмий иш ўринларини легаллаштириш бўйича 2026 йил учун МАҚСАДЛИ КЎРСАТКИЧЛАР
Механизм: Ҳудуд номи Жиззах вилояти, Жами легаллаштириладиган иш ўринлари сони:  48,968 Солиқ қўмитаси (Ф.Пулатов) 19,998 Ижтимоий ҳимоя миллий агентлиги (М.Оллоёров) 4,933 Камбағалликни қисқартириш ва бандлик вазирлиги  (Б.Захидов) 4,050  Қишлоқ хўжалиги вазирлиги (И.Абдурахмонов) 7,672 Транспорт вазирлиги (И.Махкамов) 7,296  Қурилиш ва уй-жой коммунал хўжалиги вазирлиги (Ш.Хидоятов) 4,719 Туризм қўмитаси (А.Аққулов) 300</t>
  </si>
  <si>
    <t>7-илова 3-банд-банд
Норасмий иш ўринларини легаллаштириш бўйича 2026 йил учун МАҚСАДЛИ КЎРСАТКИЧЛАР
Механизм: Ҳудуд номи Бухоро вилояти, Жами легаллаштириладиган иш ўринлари сони: 60,747  Солиқ қўмитаси (Ф.Пулатов) 20,656 Ижтимоий ҳимоя миллий агентлиги (М.Оллоёров) 5,182 Камбағалликни қисқартириш ва бандлик вазирлиги (Б.Захидов) 8,047  Қишлоқ хўжалиги вазирлиги (И.Абдурахмонов) 8,575 Транспорт вазирлиги (И.Махкамов) 7,512  Қурилиш ва уй-жой коммунал хўжалиги вазирлиги (Ш.Хидоятов) 9,575  Туризм қўмитаси 1,200 (А.Аққулов)</t>
  </si>
  <si>
    <t>7-илова 2-банд-банд
Норасмий иш ўринларини легаллаштириш бўйича 2026 йил учун МАҚСАДЛИ КЎРСАТКИЧЛАР
Механизм: Ҳудуд номи Андижон вилояти , Жами легаллаштириладиган иш ўринлари сони: 66,390  Солиқ қўмитаси (Ф.Пулатов) 27,065 Ижтимоий ҳимоя миллий агентлиги (М.Оллоёров) 11,335 Камбағалликни қисқартириш ва  бандлик вазирлиги (Б.Захидов) 7,930  Қишлоқ хўжалиги вазирлиги (И.Абдурахмонов) 9,814 Транспорт вазирлиги (И.Махкамов) 2,551  Қурилиш ва уй-жой коммунал хўжалиги вазирлиги (Ш.Хидоятов) 7,295 Туризм қўмитаси 400 (А.Аққулов)</t>
  </si>
  <si>
    <t>7-илова 1-банд-банд
Норасмий иш ўринларини легаллаштириш бўйича 2026 йил учун МАҚСАДЛИ КЎРСАТКИЧЛАР
Механизм: Ҳудуд номи  Қорақалпоғистон Республикаси, Жами легаллаштириладиган иш ўринлари сони:  46,578 Солиқ қўмитаси (Ф.Пулатов) 17,305 Ижтимоий ҳимоя миллий агентлиги (М.Оллоёров) 5,710 Камбағалликни қисқартириш ва бандлик вазирлиги (Б.Захидов) 5,950 Қишлоқ хўжалиги вазирлиги (И.Абдурахмонов) 6,781 Транспорт вазирлиги (И.Махкамов)  4,326 Қурилиш ва уй-жой коммунал хўжалиги вазирлиги (Ш.Хидоятов) 6,306 Туризм қўмитаси (А.Аққулов) 200</t>
  </si>
  <si>
    <t>7-банд
 Белгилансинки, вазирлик ва идоралар раҳбарлари мазкур Фармонга 2 — 5-иловаларда назарда тутилган чора-тадбирлар ўз вақтида ва сифатли бажарилиши учун шахсан масъул ҳисобланади.
Механизм: (мазкур Фармонга 2 — 5-иловаларда назарда тутилган чора-тадбирлар бўйича ижро ҳолатини киритиб бориш)</t>
  </si>
  <si>
    <t>5.3-банд-банд
Белгилаб қўйилсинки, вазирлик ва идоралар бюджет ва бюджетдан ташқари маблағлар ҳисобидан белгиланган мақсадли кўрсаткичларга эришилиши ҳамда маблағларнинг сарфланиши юзасидан барча маълумотларни харажатлар иқтисодий таснифининг моддалари кесимида ўзларининг расмий веб-сайтларида очиқ эълон қилиб боради ва Олий Мажлис палаталари олдида ҳисобот беради.</t>
  </si>
  <si>
    <t>5.1-банд-банд
Давлат органлари, муассасалари ва корхоналари ҳар чоракда камида бир маротаба бюджетдан ташқари маблағлари ҳамда касаба уюшмалари маблағлари ҳисобидан ўз ходимларининг маданий-эстетик ҳордиқ чиқаришлари учун оммавий-маданий ва концерт-томоша тадбирларини ташкил этиш, шунингдек, концерт, цирк ва театрларга, аския, қизиқчилик ва сўз санъати томошаларига кириш учун чипта ва абонементларни харид қилиш амалиётини йўлга қўйсин.
Механизм: Муддат: ҳар чоракда</t>
  </si>
  <si>
    <t>5-илова 27.1-банд-банд
Ҳар йили келгуси йил учун рақамлаштириш дастурларини ишлаб чиқиш. Бунда: 1) рақамли технологияларни ривожлантириш,
шу жумладан ахборот-коммуникация технологияларини қуйидаги йўналишларда жорий этиш дастурларини, аниқ ҳисоб-китоблар асосида уларга сарфланадиган харажатларни асословчи ҳужжатларни (техник ва молиявий ҳужжатлар) ишлаб чиқиш ва келишиш учун Рақамли технологиялар вазирлигига киритиш: ахборот тизимлари ва ресурсларини ишлаб чиқиш  ва жорий этиш; рақамли хизматларни жорий этиш; рақамли инфратузилмани ривожлантириш ва ахборот хавфсизлигини таъминлаш; рақамли технологиялар йўналишида ходимларнинг билим ва кўникмасини ошириш;
Механизм: Ҳар йили апрель</t>
  </si>
  <si>
    <t>5-илова 2-банд-банд
Давлат идоралари томонидан энергия ресурсларини тежаш бўйича биринчи навбатда амалга ошириладиган чора тадбирлар режаси
Механизм: Энергия самарадорлиги соҳасида масъул мутахассисларни тайёрлаш. Ижро муддати - График асосида</t>
  </si>
  <si>
    <t>5-банд-банд
Илм-фан ва таълим соҳасидаги давлат ташкилотларидан ташқари бошқа бюджет ташкилотларида фаолият юритаётган фан номзоди, фалсафа доктори (PhD) ёки фан доктори (DSc) илмий даражасига (ёки хорижий мамлакатларда уларга тенглаштирилган даражаларга) эга бўлган ходимларга қонунчиликда белгиланган ҳар ойлик қўшимча устама миқдори фан номзоди, фалсафа доктори (PhD) илмий даражасига (ёки хорижий мамлакатларда уларга тенглаштирилган даражаларга) эга бўлган ходимлар учун лавозим маошининг 5 фоизи ҳамда фан доктори (DSc) илмий даражасига (ёки хорижий мамлакатларда унга тенглаштирилган даражага) эга бўлган ходимлар учун лавозим маошининг 10 фоизи миқдорида қайта белгилансин.</t>
  </si>
  <si>
    <t>4-илова 9.2-банд-банд
Вазирлик ва идоралар ҳамда маҳаллий ҳокимликлар томонидан аэрокосмик маълумотлардан фойдаланиш ҳолатини мониторинг қилиш.
Механизм: 2. Сўровга асосан тўлиқ маълумотни тақдим этиш.Ҳар ойнинг охирида</t>
  </si>
  <si>
    <t>4-илова 9-банд-банд
504 минг гектар майдонда сув тежайдиган технологияларни жорий қилиш тадбирларини амалга ошириш.
Механизм: 1. Мазкур тадбирларни молиялаштиришга тижорат банкларининг 2,6 триллион сўм кредит маблағлари ҳамда давлат томонидан қўллаб-қувватлаш мақсадида 700 миллиард сўм субсидияларни йўналтириш.
2. Сув тежовчи технологияларни қуйидагилар ҳисобидан жорий этиш: – 75,4 минг гектарда томчилатиб; – 97 минг гектарда ёмғирлатиб; – 26,2 минг гектарда дискрет; – 101,3 минг гектарда эгилувчан қувур ва эгатларга плёнка тўшаб; – 203 минг гектарда лазерли текислаш.	Тижорат банклари маблағлари (келишув асосида), Халқаро молия институтлари маблағлари, Давлат бюджетидан ажратилган маблағлар доирасида	2026 йил 1 мартдан бошлаб</t>
  </si>
  <si>
    <t>3-илова 3.2-банд-банд
Қўллаб-қувватлаш чораларининг самарадорлик кўрсаткичларини ишлаб чиқиш, ижросини мониторинг ва таҳлил қилиш ҳамда натижадорлигини ошириш ёки уларни бекор қилиш бўйича таклифлар ишлаб чиқиш.
Механизм: 2. Ўрганиш натижалари ва қўллаб-қувватлаш чораларини кўришда юзага келаётган муаммоларни бартараф этиш бўйича таклифларни ишлаб чиқиш ва Вазирлар Маҳкамасига киритиш. (Ҳар чорак якуни билан)</t>
  </si>
  <si>
    <t>3-илова IV-банд-банд
Аҳолини даромадларни оширишга қаратилган хизматлар билан қамраб олиш бўйича 2026 йил учун МАҚСАДЛИ КЎРСАТКИЧЛАР Қишлоқ хўжалиги вазирлиги  (агротехник тадбирларда мавсумий банд қилиш)
Механизм: Аҳоли даромадини ошириш  (нафар) 676,637 Қорақалпоғистон Республикаси 13,201 Андижон вилояти 63,189 Бухоро вилояти 53,987 Жиззах вилояти 37,322  Қашқадарё вилояти 68,530 Навоий вилояти 23,832 Наманган вилояти 50,739 Самарқанд вилояти 98,769 Сурхондарё вилояти 68,159 Сирдарё вилояти 16,039  Тошкент вилояти 66,504 Фарғона вилояти  69,809 Хоразм вилояти 46,557 Тошкент шаҳри -</t>
  </si>
  <si>
    <t>2.а.-банд-банд
Шундай тартиб ўрнатилсинки, унга мувофиқ: (а) Қишлоқ хўжалиги вазирлиги ҳар йили 1 декабрга қадар кейинги йилда етиштириладиган картошканинг “in-vitro” ўсимликлари, микро ва мини-туганакларининг ҳажмлари бўйича илмий муассасалар 
ва тадбиркорлик субъектларига буюртма беради. Бунда картошканинг “in-vitro” ўсимликлари, микро ва мини туганаклари “in-vitro” лабораторияларида ва ҳимояланган иншоотларда етиштирилган, вирусли ва бактериал касалликлардан холи бўлиши ва мини-туганаклар сони 10 миллион донадан кам бўлмаслиги лозим (2026 йил учун 4 миллион дона, 2027 йил учун 6 миллион дона);
(2025 йил 1 декабр учун муддат: Ўзбекистон Республикаси Президенти Администрацияси раҳбарининг 2025 йил 31 декабрдаги 02-РА 1/1-4662-хдфу-сон топшириғи 1-иловасига мувофиқ 30 январга узайтирилган, шу боис 1 декабрдан назоратдан олинади)</t>
  </si>
  <si>
    <t>2.3.2-банд
Белгилансинки:
в) 2025 йилдан бошлаб: биринчи даражали бюджет маблағларини тақсимловчилар бюджет дастурларини (мақсадли индикаторларни) ишлаб чиқиш ва амалга ошириш жараёнида юзага келиши мумкин бўлган молиявий ва бошқа хавфлар рўйхатини, уларни бартараф этишга қаратилган чора-тадбирларни ҳамда натижалари бўйича чораклик ахборотни Иқтисодиёт ва молия вазирлигига тақдим этиб боради;</t>
  </si>
  <si>
    <t>2-илова 14-банд-банд
Аҳолини доимий иш ўринларига жойлаштириш бўйича 2026 йил учун МАҚСАДЛИ КЎРСАТКИЧЛАР
Механизм: Ҳудуд номи Тошкент шаҳри  Аҳолини доимий иш ўринларига жойлаштириш (нафар) 160,153 Инвестиция лойиҳаларини ишга тушириш ҳисобига (Л.Қудратов) 14,500 Хизмат кўрсатиш ва сервис лойиҳаларини ишга тушириш ҳисобига (И.Норқулов, А.Мирсоатов) 72,949 Қишлоқ хўжалиги  соҳасида (И.Абдурахмонов, А.Ҳаитов) - Қурилиш соҳасида (Ш.Хидоятов) 3,694 Бўш иш ўринларига жойлашти риш (Б.Захидов) 20,010 Молиявий қўллаб-қувватлаш орқали (Т.Ишметов) 49,000</t>
  </si>
  <si>
    <t>2-илова 13-банд-банд
Аҳолини доимий иш ўринларига жойлаштириш бўйича 2026 йил учун
МАҚСАДЛИ КЎРСАТКИЧЛАР 
Механизм: Ҳудуд номи Хоразм вилояти  Аҳолини доимий иш ўринларига жойлаштириш (нафар) 49,653 Инвестиция лойиҳаларини ишга тушириш ҳисобига (Л.Қудратов) 7,225 Хизмат кўрсатиш ва сервис лойиҳаларини ишга тушириш ҳисобига (И.Норқулов, А.Мирсоатов) 13,424 Қишлоқ хўжалиги  соҳасида (И.Абдурахмонов, А.Ҳаитов) 3,400 Қурилиш соҳасида (Ш.Хидоятов) 1,662 Бўш иш ўринларига жойлашти риш (Б.Захидов) 7,942 Молиявий қўллаб-қувватлаш орқали (Т.Ишметов) 16,000</t>
  </si>
  <si>
    <t>2-илова 12-банд-банд
Аҳолини доимий иш ўринларига жойлаштириш бўйича 2026 йил учун МАҚСАДЛИ КЎРСАТКИЧЛАР
Механизм: Ҳудуд номи Фарғона вилояти  Аҳолини доимий иш ўринларига жойлаштириш (нафар) 98,205 Инвестиция лойиҳаларини ишга тушириш ҳисобига (Л.Қудратов) 13,500 Хизмат кўрсатиш ва сервис лойиҳаларини ишга тушириш ҳисобига (И.Норқулов, А.Мирсоатов) 29,782 Қишлоқ хўжалиги соҳасида (И.Абдурахмонов, А.Ҳаитов) 4,309 Қурилиш соҳасида (Ш.Хидоятов) 3,307 Бўш иш ўринларига жойлаштириш (Б.Захидов) 15,807 Молиявий қўллаб-қувватлаш орқали (Т.Ишметов) 31,500</t>
  </si>
  <si>
    <t>2-илова 11-банд-банд
Аҳолини доимий иш ўринларига жойлаштириш бўйича 2026 йил учун
МАҚСАДЛИ КЎРСАТКИЧЛАР 
Механизм: Ҳудуд номи Тошкент вилояти  Аҳолини доимий иш ўринларига жойлаштириш (нафар) 84,793 Инвестиция лойиҳаларини ишга тушириш ҳисобига (Л.Қудратов) 11,150 Хизмат кўрсатиш ва сервис лойиҳаларини ишга тушириш ҳисобига (И.Норқулов, А.Мирсоатов) 19,062 Қишлоқ хўжалиги соҳасида (И.Абдурахмонов, А.Ҳаитов) 7,725 Қурилиш соҳасида (Ш.Хидоятов) 2,731 Бўш иш ўринларига жойлаштириш (Б.Захидов) 12,625 Молиявий қўллаб-қувватлаш орқали (Т.Ишметов) 31,500</t>
  </si>
  <si>
    <t>2-илова 10-банд-банд
Аҳолини доимий иш ўринларига жойлаштириш бўйича 2026 йил учун МАҚСАДЛИ КЎРСАТКИЧЛАР
Механизм: Ҳудуд номи Сурхондарё вилояти  Аҳолини доимий иш ўринларига жойлаштириш (нафар) 67,327 Инвестиция лойиҳаларини ишга тушириш ҳисобига (Л.Қудратов) 7,832 Хизмат кўрсатиш ва сервис лойиҳаларини ишга тушириш ҳисобига (И.Норқулов, А.Мирсоатов) 17,786 Қишлоқ хўжалиги соҳасида (И.Абдурахмонов, А.Ҳаитов) 5,192 Қурилиш соҳасида (Ш.Хидоятов) 2,207 Бўш иш ўринларига жойлаштириш (Б.Захидов) 10,310 Молиявий қўллаб-қувватлаш орқали (Т.Ишметов) 24,000</t>
  </si>
  <si>
    <t>2-илова 9-банд-банд
Аҳолини доимий иш ўринларига жойлаштириш бўйича 2026 йил учун МАҚСАДЛИ КЎРСАТКИЧЛАР
Механизм: Ҳудуд номи Сирдарё вилояти Аҳолини доимий иш ўринларига жойлаштириш (нафар) 24,303 Инвестиция лойиҳаларини ишга тушириш ҳисобига (Л.Қудратов) 3,285 Хизмат кўрсатиш ва сервис лойиҳаларини ишга тушириш ҳисобига (И.Норқулов, А.Мирсоатов) 4,817 Қишлоқ хўжалиги  соҳасида (И.Абдурахмонов, А.Ҳаитов) 2,834 Қурилиш соҳасида (Ш.Хидоятов) 755 Бўш иш ўринларига жойлаштириш (Б.Захидов) 3,612 Молиявий қўллаб-қувватлаш орқали (Т.Ишметов) 9,000</t>
  </si>
  <si>
    <t>2-илова 8-банд-банд
Аҳолини доимий иш ўринларига жойлаштириш бўйича 2026 йил учун МАҚСАДЛИ КЎРСАТКИЧЛАР
Механизм:  Ҳудуд номи Самарқанд вилояти  Аҳолини доимий иш ўринларига жойлаштириш (нафар) 96,702 Инвестиция лойиҳаларини ишга тушириш ҳисобига (Л.Қудратов) 11,979 Хизмат кўрсатиш ва сервис лойиҳаларини ишга тушириш ҳисобига (И.Норқулов, А.Мирсоатов) 24,274 Қишлоқ хўжалиги соҳасида (И.Абдурахмонов, А.Ҳаитов) 10,251 Қурилиш соҳасида (Ш.Хидоятов) 3,220 Бўш иш ўринларига жойлаштириш (Б.Захидов) 15,428 Молиявий қўллаб-қувватлаш орқали (Т.Ишметов) 31,550</t>
  </si>
  <si>
    <t>2-илова 7-банд-банд
Аҳолини доимий иш ўринларига жойлаштириш бўйича 2026 йил учун
МАҚСАДЛИ КЎРСАТКИЧЛАР 
Механизм: Ҳудуд номи Наманган вилояти Аҳолини доимий иш ўринларига жойлаштириш (нафар) 80,325 Инвестиция лойиҳаларини ишга тушириш ҳисобига (Л.Қудратов) 15,980 Хизмат кўрсатиш ва сервис лойиҳаларини ишга тушириш ҳисобига (И.Норқулов, А.Мирсоатов) 16,998 Қишлоқ хўжалиги соҳасида (И.Абдурахмонов, А.Ҳаитов) 2,271 Қурилиш соҳасида (Ш.Хидоятов) 2,435 Бўш иш ўринларига жойлаштириш
(Б.Захидов) 11,641 Молиявий қўллаб-қувватлаш орқали (Т.Ишметов) 31,000</t>
  </si>
  <si>
    <t>2-илова 6-банд-банд
Аҳолини доимий иш ўринларига жойлаштириш бўйича 2026 йил учун МАҚСАДЛИ КЎРСАТКИЧЛАР
Механизм: Ҳудуд номи Навоий вилояти Аҳолини доимий иш ўринларига жойлаштириш (нафар) 28,536 Инвестиция лойиҳаларини ишга тушириш ҳисобига (Л.Қудратов) 3,977 Хизмат кўрсатиш ва сервис лойиҳаларини ишга тушириш ҳисобига (И.Норқулов, А.Мирсоатов) 6,729 Қишлоқ хўжалиги соҳасида (И.Абдурахмонов, А.Ҳаитов) 2,490 Қурилиш соҳасида (Ш.Хидоятов) 915 Бўш иш ўринларига жойлаштириш
(Б.Захидов) 4,425 Молиявий қўллаб-қувватлаш орқали (Т.Ишметов) 10,000</t>
  </si>
  <si>
    <t>2-илова 5-банд-банд
Аҳолини доимий иш ўринларига жойлаштириш бўйича 2026 йил учун
МАҚСАДЛИ КЎРСАТКИЧЛАР 
Механизм:  Ҳудуд номи Қашқадарё вилояти  Аҳолини доимий иш ўринларига жойлаштириш (нафар) 86,763 Инвестиция лойиҳаларини ишга тушириш ҳисобига (Л.Қудратов) 11,977 Хизмат кўрсатиш ва сервис лойиҳаларини ишга тушириш ҳисобига (И.Норқулов, А.Мирсоатов) 20,151 Қишлоқ хўжалиги соҳасида (И.Абдурахмонов, А.Ҳаитов) 7,718 Қурилиш соҳасида (Ш.Хидоятов) 2,753 Бўш иш ўринларига жойлаштириш (Б.Захидов) 13,164 Молиявий қўллаб-қувватлаш орқали (Т.Ишметов) 31,000</t>
  </si>
  <si>
    <t>2-илова 4-банд-банд
Аҳолини доимий иш ўринларига жойлаштириш бўйича 2026 йил учун
МАҚСАДЛИ КЎРСАТКИЧЛАР
Механизм: Ҳудуд номи Жиззах вилояти Аҳолини доимий иш ўринларига жойлаштириш (нафар) 37,823 Инвестиция лойиҳаларини ишга тушириш ҳисобига (Л.Қудратов) 5,330 Хизмат кўрсатиш ва сервис лойиҳаларини ишга тушириш ҳисобига (И.Норқулов, А.Мирсоатов) 5,528 Қишлоқ хўжалиги соҳасида (И.Абдурахмонов, А.Ҳаитов) 6,850 Қурилиш соҳасида (Ш.Хидоятов) 1,225 Бўш иш ўринларига жойлаштириш (Б.Захидов) 5,890 Молиявий қўллаб-қувватлаш орқали (Т.Ишметов) 13,000</t>
  </si>
  <si>
    <t>2-илова 3-банд-банд
Аҳолини доимий иш ўринларига жойлаштириш бўйича 2026 йил учун МАҚСАДЛИ КЎРСАТКИЧЛАР 
Механизм: Ҳудуд номи Бухоро вилояти Аҳолини доимий иш ўринларига жойлаштириш (нафар) 51,050  Инвестиция лойиҳаларини ишга тушириш ҳисобига (Л.Қудратов) 6,250 Хизмат кўрсатиш ва сервис лойиҳаларини ишга тушириш ҳисобига (И.Норқулов, А.Мирсоатов) 12,302 Қишлоқ хўжалиги  соҳасида (И.Абдурахмонов, А.Ҳаитов) 5,773 Қурилиш соҳасида (Ш.Хидоятов) 1,682  Бўш иш ўринларига жойлаштириш (Б.Захидов) 8,043 Молиявий қўллаб-қувватлаш орқали (Т.Ишметов) 17,000</t>
  </si>
  <si>
    <t>1.1-банд-банд
Республика ва маҳаллий ижро этувчи ҳокимият органлари ва давлат улуши бўлган хўжалик корхоналари раҳбарлари ҳамда Қорақалпоғистон Республикаси Вазирлар Кенгаши Раиси, вилоятлар ва Тошкент шаҳар ҳокимлари ўзи раҳбарлик қилувчи соҳа, тармоқ ва ҳудудларда: ҳафтада бир кун сунъий интеллект технологияларининг ривожланиш йўналишлари ва жорий қилиш истиқболларини ўрганишга йўналтириш;</t>
  </si>
  <si>
    <t>1-илова 103.4-банд-банд
“Сув ресурсларини бошқариш ва ирригация самарадорлигини аниқлаш бўйича тизимли комплекс” ахборот тизимини жорий этиш.
Механизм: 4. Сув ҳисобини юритиш, ирригация контурларни аниқлаш, ирригация жадвалларини шакллантириш, тупроқ хусусиятларидан келиб чиқиб космик суратларни таҳлил қилиш орқали сув билан таъминланганлик даражасини аниқлаш тизимини йўлга қўйиш (II-босқич). 5. Ахборот тизимини яратиш ва интеграция ишларини олиб бориш. (Муддат: Ўзбекистон Республикаси Президенти Администрацияси раҳбарининг 2025 йил 31 декабрдаги 02-РА 1/1-4662-хдфу-сон топшириғи 1-иловасига асосан 2027 йил 8 июл).</t>
  </si>
  <si>
    <t>82-банд-банд
Жиззах вилоятида қишлоқ хўжалигида фойдаланиш учун учувчисиз учадиган аппаратларга хизмат кўрсатиш ва енгил типдаги миллий дрон маҳсулотлари ишлаб чиқарилишини ташкил этиш бўйича Ҳукумат қарори лойиҳасини ишлаб чиқиб, Вазирлар Маҳкамасига киритиш.</t>
  </si>
  <si>
    <t>55-банд-банд
Дрон ишлаб чиқарувчи хорижий илғор компаниялар ва хусусий секторни жалб қилган ҳолда агродронлардан фойдаланиш бўйича ўқитиш ва сервис хизматлари кўрсатиш маркази ташкил қилинсин.
Ҳудудларда, шу жумладан, “Ўздаверлойиҳа” ДИЛИ томонидан хусусий секторни жалб этган ҳолда мобиль агродрон комплекслари орқали дрон хизматларини кўрсатиш йўлга қўйилсин. (2026 йил апрель)</t>
  </si>
  <si>
    <t>39-банд-банд
Вазирлик ва идоралар ўзларининг тизимли ишларини такомиллаштириш бўйича чора-тадбирлар режасини ишлаб чиқсин. Ҳисоб палатаси қатъий назорат ўрнатсин. (доимий)</t>
  </si>
  <si>
    <t>35.2-банд-банд
Улар ерга экин экиб, ундан мақсадли фойдаланса, ер солиғини 2 карра камайтириб бериш, аксинча, ерга экин экилмаса, солиқни 2 карра оширилган ставкада қўллаш механизмини жорий қилиш бўйича Қонун лойиҳасини киритиш
Механизм: 2026 йил апрель</t>
  </si>
  <si>
    <t>25-банд-банд
25. Мазкур қарор ижросини самарали ташкил қилишга масъул ва шахсий жавобгар этиб Бош вазир ўринбосарлари Ж.А. Ходжаев ҳамда Ж.А. Қўчқоров ва қишлоқ хўжалиги вазири И.Ю. Абдурахмонов белгилансин.</t>
  </si>
  <si>
    <t>13-илова 28.2-банд
Хоразм вилоятида тупроқ гумусини ошириш ҳамда шўрланишни камайтириш бўйича 
200 гектар кўргазмали майдонда “Биосолвент” композицияси ҳамда “Фужимин” технологиясини синовдан ўтказиш.
Механизм: 2. Жаҳон банкининг “Қишлоқ хўжалигини модернизация қилиш” лойиҳаси маблағлари ҳисобидан “Биосолвент” композицияси ҳамда “Фужимин” технологиясини харид қилиш.</t>
  </si>
  <si>
    <t>13-банд-банд
13. Адлия вазирлиги, Сув хўжалиги вазирлиги, Қишлоқ хўжалиги вазирлиги, Ўзбекистон фермерлари кенгаши ва Жиззах вилояти ҳокимлиги Дўстлик туманида Кооператив ташкил этилишига кўмаклашсин.</t>
  </si>
  <si>
    <t>11.б.1-банд-банд
Мазкур қарорнинг мақсадларига эришиш доирасида қуйидагилар масъул этиб белгилансин: (б) Қорақалпоғистон Республикаси Вазирлар Кенгаши Раиси ва вилоятлар ҳокимлари: (i) Қишлоқ хўжалиги вазирлиги билан биргаликда мазкур қарорга 
1, 1а ва 1б-иловаларга мувофиқ республика ҳудудларида мева-сабзавот маҳсулотлари қўшилган қиймат занжирини яратишда қайта ишлаш ва сақлаш даражасини оширишнинг 2025–2027 йиллардаги истиқболли кўрсаткичларини таъминлашга</t>
  </si>
  <si>
    <t>10.1-банд-банд
Мавжуд яйлов, қир ва адирлардан самарали фойдаланиш мақсадида саноатлашган боғ ва токзор ташкил қилиш, сабзавот, озуқа экинини етиштириш учун адир ерлар қийматининг 1 фоиз миқдоридаги нарх билан аукционга чиқарилсин ҳамда ерни бошқа ташаббускорга қайта ижарага берилсин.  Бунда ижара ҳуқуқини бепул рўйхатдан ўтказиш назарда тутилсин. (2026 йил апрель)</t>
  </si>
  <si>
    <t>10.2-банд-банд
Қишлоқ хўжалиги вазирлиги, Иқтисодиёт ва молия вазирлиги:
аҳолининг озиқ-овқат хавфсизлигини ва ички бозорларда нархлар барқарорлигини таъминлаш учун Вазирлар Маҳкамаси ҳузуридаги Макроиқтисодий ва ҳудудий тадқиқотлар институти ҳамда Ўзбекистон Республикаси Президенти Администрацияси ҳузуридаги Иқтисодий тадқиқотлар ва ислоҳотлар маркази билан биргаликда асосий импорт қилувчи мамлакатларда ички бозорлардаги нархлар динамикаси, маҳсулот етиштириш прогнозлари, уларнинг ўзгаришлари бўйича таҳлилий маълумотлар базасини шакллантирсин ҳамда ҳар чорак якуни билан Вазирлар Маҳкамаси ва Ўзбекистон Республикаси Президенти Администрациясига киритиб борсин</t>
  </si>
  <si>
    <t>10-илова 50-банд-банд
Сариосиё тумани яйлов майдонларида чорва озуқасини етиштиришни ташкил этиш.
Механизм: Сариосиё туманида 100 гектар яйлов майдонида чорва озуқасини етиштириш учун замонавий суғориш тизимини жорий этган ҳолда Сариосиё тажрибаси сифатида амалий лойиҳани ташкил этиш. (Ветеринария ва чорвачиликни ривожлантириш қўмитаси маблағлари)</t>
  </si>
  <si>
    <t>10-илова 24.1-банд
Музработ туманида хорижий инвестор билан ҳамкорликда 3 минг гектар ер майдонида шоличилик ва шолини қайта ишлаш, гуручдан озиқ-овқат ва косметика маҳсулотларини ишлаб чиқариш лойиҳасини амалга ошириш.
Механизм: 1. Инвесторларни кластерлар реестрига киритиш.</t>
  </si>
  <si>
    <t>8.а-банд-банд
2026 йил 1 апрелдан бошлаб шундай тартиб ўрнатилсинки, унга мувофиқ:
(а) мазкур Фармоннинг 1-иловасида келтирилган давлат органлари 
ва давлат иштирокидаги корхоналарнинг амалдаги раҳбар ўринбосарларидан бирига техник жиҳатдан тартибга солиш, стандартлаштириш ва метрология соҳаларидаги ишларни мувофиқлаштирувчи – сифат менежери (quality manager) вазифалари юклатилади;</t>
  </si>
  <si>
    <t>7 илова 41.2-банд-банд
Қишлоқ хўжалигида 171,7 минг нафар аҳоли бандлигини кафолатли таъминлаш.
Механизм: 2. Қишлоқ хўжалиги тармоқларида банд бўлган аҳоли тўғрисидаги маълумотларнинг “yangiish.mehnat.uz” электрон платформасида тўлиқ акс эттирилишини таъминлаш. (ҳар чорак якуни билан)</t>
  </si>
  <si>
    <t xml:space="preserve">6.б.-банд-банд
Мазкур Фармонга 1- ва 2-иловаларда назарда тутилган республика ижро этувчи ҳокимият органлари раҳбарлари: (б) штат бирликлари қисқартирилаётган ходимлар билан меҳнатга оид муносабатларда меҳнат қонунчилиги талабларига қатъий амал қилиниши ҳамда ходимларнинг меҳнат ҳуқуқлари бузилишига йўл қўймасликни таъминласин. </t>
  </si>
  <si>
    <t>6-илова 168.1-банд-банд
Пахтада ҳосилдорликни 40-45 центнерга етказиш.
Механизм: 1. 2026 йил ҳосили учун 8 та янги тезпишар, серҳосил ғўза навларини танлаш ва жойлаштириш. 2026 йил
апрель</t>
  </si>
  <si>
    <t>6-илова 98-банд-банд
“Ўзбекистон – 2030” стратегиясининг мақсад ва самарадорлик кўрсаткичларига асосан қайта кўриб чиқиладиган концепция ва стратегиялар РЎЙХАТИ
Механизм: Ўзбекистон Республикасининг озиқ-овқат хавфсизлиги ва соғлом озиқланишни таъминлашнинг 2030 йилгача мўлжалланган стратегияси (Ўзбекистон Республикаси Президентининг ПФ–36-сон Фармони, 16.02.2024 й.)	2026 йил апрель</t>
  </si>
  <si>
    <t>6-илова 18.2-банди-банд
Қўштепа, Ўзбекистон, Риштон ҳамда Ёзёвон туманларидаги тадбиркорлик субъектлари томонидан 21,7 млн АҚШ доллари қийматидаги лойиҳани амалга оширишга кўмаклашиш.
Механизм: 2. Лойиҳаларни амалга ошириш тармоқ жадвалларини ишлаб чиқиш.
Молиялаштриши манбаси - Ҳисоб-китоб асосида (тадбиркорлар маблағлари ва банк кредитлари)</t>
  </si>
  <si>
    <t>6-илова 17-банд-банд
Ҳудудларда органик маҳсулотлар экиладиган майдонларни 2025–2030 йилларда 10 минг гектарга етказиш чораларини кўриш.
Механизм: (2025–2030 йилларда)</t>
  </si>
  <si>
    <t>6-илова 11-банд-банд
 2024-2030 йилларда республика шаҳарлари ҳамда уларнинг атрофларида “яшил белбоғ”лар  барпо этиш бўйича чора-тадбирлар  ДАСТУРИ Табиий ва техноген омиллар ёки касаллик ва зараркунандалар таъсирида зарарланган дарахт ва буталар бошқа дарахт ва буталарни зарарланишини ёки фуқаролар соғлиғи ва улар мол-мулкига таъсир қилишини олдини олиш мақсадида уларни хатловдан ўтказиш ва тегишли чораларни кўриш. 
Механизм: 1. Ҳудудларда табиий омиллар ёки касаллик ва зараркунандалар таъсирида зарарланган дарахт ва буталарни доимий равишда фитосанитар назоратидан (мониторинг, дала назорати) ўтказиб улар ҳақида маълумотлар ва манзиллари ҳудудлар кесимида зарарланган майдонлар харитасини бўйича йиллик хаританомалар тузиш.
2. Хатлов натижалари ҳамда зарарланган майдонлар бўйича йиллик хаританомаларга кўра зарарланган дарахт ва буталарни соғломлаштириш чораларини кўриш.
3. Ўсувчанлик имконияти ва яшовчанлигини сақлаб қолиш имконияти паст даражадаги дарахтлар рўйхати ва улар ҳақида маълумотларни тўплаб уларни кесиш чораларини кўриш учун тегишли ҳудуд ҳокимиятларини қарорларини қабул қилишга киритиш.
4. Ўсувчанлик имкони бўлмаган дарахтларни кесиш ва улар ўрнига дарахт кўчатларини экиш чораларини кўриш.</t>
  </si>
  <si>
    <t>5.в.-банд-банд
Белгилансинки, Университетда Таълим – илм-фан – саноат интеграцияси дастури (кейинги ўринларда – Интеграция дастури) йўлга қўйилади 
ва унинг доирасида қуйидагилар амалга оширилади:
(в) Саноат ҳамкорлари Интеграция дастури доирасида қуйидагиларни амалга оширади:
(i) Университетнинг иқтидорли талабалари учун Саноат ҳамкорлари стипендиясини таъсис этиш;
(ii) тегишли соҳадаги илмий ёндашув талаб этадиган масалалар рўйхатини шакллантириб бориш;
(iii) илмий ёндашув талаб этадиган масалалар асосида грант дастурларини молиялаштириш ҳамда зарур ҳолларда тадқиқот гуруҳлари фаолиятига ўз мутахассисларини жалб этиш.</t>
  </si>
  <si>
    <t>5-илова 22.2-банд-банд
Республика ижро этувчи ҳокимият органлари марказий аппаратлари, ҳудудий бўлинмалари, тизим ташкилотлари ва уларнинг ҳудудий бўлинмаларида ҳужжатлар алмашинувини “қоғозсиз иш юритиш” тамойили асосида амалга ошириш. Бунда: 2) “edo.ijro.uz” электрон ҳужжат айланиш модули орқали қабул қилинган барча турдаги буйруқ, қарор  ва фармойишларни “E-qaror” электрон тизими орқали эълон қилиб бориш амалиётини йўлга қўйиш. Бунда, республика ижро этувчи ҳокимият органларининг барча турдаги ички ҳужжатлари (хатлар, мурожаатлар, баёнлар, буйруқлар, қарор ва фармойишлар) “edo.ijro.uz” электрон ҳужжат айланиш модули орқали ишлаб чиқилади ва имзоланади; 
Механизм: (2023 йил сентябрдан бошлаб доимий)</t>
  </si>
  <si>
    <t>5-илова 16-банд-банд
Давлат идоралари томонидан энергия ресурсларини тежаш бўйича биринчи навбатда амалга ошириладиган чора-тадбирлар режаси
Механизм: Иситиш тизими қувурларининг иссиқлик изоляциясини таъмирлаш. Ижро муддати- Ҳар йили апрель ойига қадар</t>
  </si>
  <si>
    <t>5-банд-банд
Инвестициялар, саноат ва савдо вазирлиги ҳамда Қишлоқ хўжалиги вазирлигининг “Қишлоқ хўжалигини модернизация қилиш” лойиҳаси доирасида Боғдорчилик ва иссиқхона хўжалигини ривожлантириш агентлиги фаолиятини ривожлантиришга ажратилган 5 млн АҚШ доллари ҳамда Алкоголь ва тамаки бозорини тартибга солиш ҳамда виночиликни ривожлантириш агентлигини ривожлантиришга ажратилган 3 млн АҚШ доллари, жами 8 млн АҚШ доллари миқдоридаги қарз маблағларини Қишлоқ хўжалигида хизматлар кўрсатиш агентлиги (кейинги ўринларда – Агентлик) фаолиятини ривожлантиришга йўналтириш тўғрисидаги таклифларига розилик берилсин.</t>
  </si>
  <si>
    <t>4-илова 18.1-банд-банд
Мева-сабзавотларни қайта ишлаш даражасини 2030 йилгача жами ишлаб чиқариш ҳажмига нисбатан 16,2 фоизга (амалда 14,7 %) етказиш
Механизм: Ҳудудлар кесимида мева-сабзавотларни қайта ишлаш ва ундан тайёр маҳсулот ишлаб чиқариш ҳолатини таҳлил қилиш ва муаммоларни аниқлаш. (Ҳар йили I чорак)</t>
  </si>
  <si>
    <t>4-илова 16-банд-банд
Бошоқли дон экинларини касаллик ва зараркунандалардан ҳимоя қилиш, учинчи озиқлантириш чораларини кўриш
Механизм: 1. Ғаллазорлардаги сариқ ва қўнғир занг касалликлари, зарарли хасва, шира зараркунандаларига қарши учлик аралашма (фунгицид, акарицид ва суспензия) сепишни ташкил этиш.
2. Ғаллани бошоқлаш, гуллаш, дон шаклланиш ва дон тўлишини ҳисобга олган ҳолда, гектарига 150-200 кг миқдорида азотли ўғитлар билан озиқлантириш. 3. Минтақа тупроқ-иқлим шароитига мос ҳолда озиқлантирилгандан сўнг, гектарига 500-600 м3 меъёрда қондириб суғоришни ташкил этиш. 4. Суғоришни шарбат усулда ҳар гектарга  5 тоннадан маҳаллий ўғит ҳисобида 2 марта амалга ошириш. (Ҳар йили апрель ойида)</t>
  </si>
  <si>
    <t>4-илова 15.6-банд-банд
Бошоқли дон экинларини найчалаш фазасидаги иккичи баҳорги озиқлантириш ишларини ташкил этиш
Механизм: 6. Биринчи навбатда эртапишар навлар, сўнг ўрта ва кечпишар навларга навбатлаб озиқлантиришни ҳамда озиқлантирилган майдонларни пешма-пеш шарбат билан суғоришни ташкил қилиш.
7. Ҳудудларнинг тупроқ-иқлим шароитидан келиб чиқиб, март ойида шарбат билан суғоришни ташкил этишда ҳар 10 гектар майдонга 3 тагача сувчиларни бириктириш ва ғаллани тунги суғоришни ташкил этиш. (Ҳар йили апрель ойида)</t>
  </si>
  <si>
    <t>4-илова 15.1-банд-банд
Бошоқли дон экинларини найчалаш фазасидаги иккичи баҳорги озиқлантириш ишларини ташкил этиш
Механизм: 1. Ғалланинг найчалаш фазасида иккинчи озиқлантиришни йиллик азотли ўғитлар меъёрининг 50 фоизи, яъни гектарига физик ҳолда 350-400 кг. миқдорда бериш.
2. Республиканинг жанубий минтақаларида – Қашқадарё, Сурхондарё вилоятларида озиқлантириш ишларини амалга ошириш.
3. Республиканинг Марказий ва Фарғона водийси минтақаларида озиқлантириш ишларини амалга ошириш. (Ҳар йили март-апрель ойларида)</t>
  </si>
  <si>
    <t>4-илова 7-банд
Белгиланган тартибда тугатиладиган истиқболсиз, фаолият кўрсатмаётган, зарар кўриб ишлаётган ва паст рентабелли давлат унитар корхоналари РЎЙХАТИ
Механизм: СТИР - 	305607379	“Ўсимликларни ҳимоя қилиш илмий-тадқиқот институти Фарғона филиали” ДУК</t>
  </si>
  <si>
    <t xml:space="preserve">4-илова 6-банд
Белгиланган тартибда тугатиладиган истиқболсиз, фаолият кўрсатмаётган, зарар кўриб ишлаётган ва паст рентабелли давлат унитар корхоналари РЎЙХАТИ
Механизм: СТИР - 	305623763	“Ўсимликларни биологик ҳимоя қилиш илмий-амалий маркази” ДУК </t>
  </si>
  <si>
    <t>4-илова 5-банд
Белгиланган тартибда тугатиладиган истиқболсиз, фаолият кўрсатмаётган, зарар кўриб ишлаётган ва паст рентабелли давлат унитар корхоналари РЎЙХАТИ
Механизм: СТИР - 	200856281	Бухоро вилоят Қишлоқ ва сув хўжалиги бошқармаси ҳузуридаги “Хўжалик ҳисобидаги тайёрлов савдо ва ишлаб чиқариш базаси” ДУК</t>
  </si>
  <si>
    <t>3.в.-банд-банд
Республика ва маҳаллий ижро этувчи ҳокимият органлари: (в) 2026 йил 1 апрелга қадар улар томонидан акциядор (иштирокчи) функцияси бажарилаётган давлат иштирокидаги корхоналар таркибидаги унитар корхона ва (ёки) қўшимча масъулиятли жамиятларни хатловдан ўтказиш, уларни қайта ташкил этиш ёки тугатиш ишларининг якунига етказилишини таъминласин.</t>
  </si>
  <si>
    <t>3.б.-банд-банд
Шундай тартиб ўрнатилсинки, унга мувофиқ 2026 йил 1 январдан: (б) Рўйхатга киритилган маҳсулотларни етиштириш учун харид қилинган товарлар (хизматлар) бўйича тўланган қўшилган қиймат солиғи суммасини қоплаш (қайтариш) тартиби амал қилади.</t>
  </si>
  <si>
    <t xml:space="preserve">3.3-банд -банд
Вазирликлар ва идоралар, Қорақалпоғистон Республикаси Вазирлар Кенгаши, вилоятлар ва Тошкент шаҳар ва туман (шаҳар)лар ҳокимликлари: доимий равишда пахта-тўқимачилик кластерлари билан учрашиб, уларнинг фаолиятидаги мавжуд муаммоларни ечиш ҳамда ишлаб чиқариш, экспорт ва инвестицияларни ўзлаштириш бўйича зарур шарт-шароитлар яратиш юзасидан тегишли чораларни амалга ошириб борсин. </t>
  </si>
  <si>
    <t>3-илова 29-банд-банд
Давлат муассасаси сифатида қайта ташкил этиладиган давлат унитар корхоналари РЎЙХАТИ
Механизм: СТИР -	300819466	“Қишлоқ хўжалигида стандартлаштириш маркази” ДУК</t>
  </si>
  <si>
    <t>3-илова 28-банд-банд
Давлат муассасаси сифатида қайта ташкил этиладиган давлат унитар корхоналари РЎЙХАТИ
Механизм: СТИР -	204208070	Хўжалик ҳисобидаги “Ёрдамчи хўжалиги” Нуробод туман қишлоқ ва сув хўжалиги бошқармаси</t>
  </si>
  <si>
    <t>3-илова 27-банд-банд
Давлат муассасаси сифатида қайта ташкил этиладиган давлат унитар корхоналари РЎЙХАТИ
Механизм: СТИР -	302838759	“ЎЗПИТИ Қўқон таянч пункти” ДУК</t>
  </si>
  <si>
    <t>3-илова 18.3-банд-банд
“Қишлоқ хўжалигини модернизация қилиш лойиҳаси” доирасидаги жами 8 млн АҚШ доллари миқдоридаги қарз маблағларини Қишлоқ хўжалигида хизматлар кўрсатиш агентлиги фаолиятини ривожлантиришга йўналтирсин. 
Механизм: 3. Лойиҳаларни ишлаб чиқиш.</t>
  </si>
  <si>
    <t>3-илова 18.1-банд-банд
“Қишлоқ хўжалигини модернизация қилиш лойиҳаси” доирасидаги жами  8 млн АҚШ доллари миқдоридаги қарз маблағларини Қишлоқ хўжалигида хизматлар кўрсатиш агентлиги фаолиятини ривожлантиришга йўналтирсин. 
Механизм: 1. Техник иқтисодий асосга ўзгартириш киритиш. Бунда, маблағлар саноатбоп, хўраки, кишмишбоп узум навларининг илмий асосда оналик боғлари ва плантацияларини яратишга, ўсимликлар скринингини амалга оширишга, лабораторияларни ташкил этиш, қуриш ва жиҳозлашга ҳамда сертификациялаш тизимини жорий этишга, ҳудудларда мобил лабораторияларни жорий этишга, автохтон ва интродукцияланган узум навларини коллекциялашга, хорижий ва маҳаллий ярмарка, фестивалларни ўтказиш ва қатнашишга, соҳага халқаро стандарт талабларини жорий этишга, мутахассис ходимларни хорижда малакасини ошириш ҳамда халқаро ва маҳаллий эксперт, консультант ва компанияларни жалб этишга, “in-vitro” лабораторияларини ташкил этишга ва бошқа тадбирларни ўтказишга йўналтириш.</t>
  </si>
  <si>
    <t>2а-банд-банд
Шундай тартиб ўрнатилсинки, унга кўра 2023 йил ҳосилидан бошлаб а) ҳар йили 1 октябрга қадар пахта-тўқимачилик кластерлари томонидан фермер хўжаликлари билан келгуси йил ҳосили учун пахта хомашёсини етиштириш бўйича фьючерс шартномалари тузилади (2023 йил ҳосили учун 2023 йил 1 февралга қадар). Бунда, пахта хомашёсини етиштириш ва етказиб бериш бўйича фьючерс шартномалари солиқ органларининг ахборот тизимида рўйхатдан ўтказилади ҳамда Қишлоқ хўжалиги вазирлигининг “Агроплатформа” ахборот тизимига интеграция қилинади.
Механизм: (ҳар йили)</t>
  </si>
  <si>
    <t>3-илова 2.1-банд-банд
Чорвачиликни ривожлантириш ва чорва озуқа базасини мустаҳкамлаш.
Механизм: 1. Тахтакўпир, Мўйноқ, Бўзатов ва Қўнғирот туманларида йирик шохли қорамолларни боқишга ихтисослашган 19 та маҳаллада мавжуд 31 минг бош сигирларнинг наслини яхшилаш учун хорижий ва маҳаллий ветеринарларни жалб қилиш.
Амалга ошириш шакли: Амалий чора-тадбирлар</t>
  </si>
  <si>
    <t>2.г.3-банд-банд
Тошкент вилояти ҳокимлиги, Инвестициялар, саноат ва савдо вазирлиги, Қишлоқ хўжалиги вазирлиги ҳамда Иқтисодиёт ва молия вазирлигининг қуйидаги таклифларига розилик берилсин: (г) Бекобод тумани бўйича: эксперимент тариқасида етти йил муддатга Бекобод тумани ҳокимлиги ҳузурида “Бекобод инвестиция бошқарув компанияси" давлат муассасасини (кейинги ўринларда – Компания) ташкил этиш ҳамда унга Инвестицияларни жалб қилиш, саноатни ривожлантириш ва савдони тартибга солиш масалалари бўйича Ҳукумат комиссиясининг Бекобод туманидаги махсус иқтисодий зоналарни бошқариш бўйича ваколатларини бериш ҳамда қуйидаги қўшимча вазифаларни юклаш: 
Механизм: (iv) махсус иқтисодий ва эркин савдо зоналарини бошқариш, уларнинг ҳудудларида лойиҳаларни амалга ошириш учун салоҳиятли инвесторларни жойлаштириш бўйича тезкор қарорлар қабул қилиш;
(v) муниципал мулк объектлари негизида инвесторлар билан биргаликда саноат ва хизмат кўрсатиш соҳаларида қўшма инвестиция лойиҳаларини амалга ошириш ва янги иш ўринларини кўпайтириш;
(vi) муниципал активларни бошқариш, улар негизида давлат ҳамкори сифатида давлат-хусусий шериклик лойиҳаларини амалга ошириш ва уларни ижарага ҳамда тадбиркорлар бошқарувига бериш,
мониторинг қилиш ва самарадорлигини баҳолаш;
(vii) тегишли ҳудудларда туризм зоналарини ташкил этиш бўйича лойиҳа
доирасида ҳудуднинг концепцияси ва мастер режасини ишлаб чиқиш;
(viii) юридик ва жисмоний шахслардан ер участкалари, бино ва иншоотларни сотиб олиш ва уларнинг негизида инвестиция лойиҳаларини амалга ошириш учун сотиб олган баҳосидан кам бўлмаган қийматда инвесторларга электрон онлайн аукцион орқали сотиш;
(іх) Бекобод туманида амалга ошириладиган қурилиш-монтаж, инфратузилма тармоқларига улаш ҳамда "Янги Ўзбекистон" массивини барпо қилиш ишлари бўйича буюртмачи вазифасини бажариш, Ўзбекистон Республикасининг республика бюджетидан ажратиладиган маблағлар ҳисобидан амалга ошириладиган қурилишмонтаж ишлари ва инфратузилма объектлари бундан мустасно.</t>
  </si>
  <si>
    <t>2.г.2-банд-банд
Тошкент вилояти ҳокимлиги, Инвестициялар, саноат ва савдо вазирлиги, Қишлоқ хўжалиги вазирлиги ҳамда Иқтисодиёт ва молия вазирлигининг қуйидаги таклифларига розилик берилсин: (г) Бекобод тумани бўйича: Тожикистон Республикаси билан чегарадош Ойбек ҳудудидаги 34 гектар ер майдонида замонавий савдо ва логистика хизматларини кўрсатувчи "Ойбек" эркин савдо зонасини ташкил этиш.</t>
  </si>
  <si>
    <t>2.г.1-банд-банд
Тошкент вилояти ҳокимлиги, Инвестициялар, саноат ва савдо вазирлиги, Қишлоқ хўжалиги вазирлиги ҳамда Иқтисодиёт ва молия вазирлигининг қуйидаги таклифларига розилик берилсин: (г) Бекобод тумани бўйича: Улуғбек ҳудудидан танланган 397 гектар ер майдонида “Бекобод” махсус иқтисодий зонасини ташкил қилиш. Бунда махсус иқтисодий зонанинг 100 гектарида маиший техника, электрон ҳисоблагичлар, лифтлар, сув насослари, саноат кондиционерлари ишлаб чиқаришга ихтисослашган технопарк фаолиятини йўлга қўйиш;</t>
  </si>
  <si>
    <t>2.в.-банд-банд
Тошкент вилояти ҳокимлиги, Инвестициялар, саноат ва савдо вазирлиги, Қишлоқ хўжалиги вазирлиги ҳамда Иқтисодиёт ва молия вазирлигининг қуйидаги таклифларига розилик берилсин:  Паркент туманидаги Заркент, Бошқизилсой ва Гулбоғ ҳудудларидан танланган жами 58,4 гектар ер майдонида саноат зоналарини ташкил этиш ҳамда 70 миллион АҚШ доллари миқдоридаги инвестицияларни ўзлаштириш</t>
  </si>
  <si>
    <t>2.11-илова 20.4-банд-банд
Фуқароларга 2022–2024 йилларда ижара асосида ажратилган 1 339 гектар ер майдонларида юқори қийматли ва экспортбоп маҳсулотларни етиштириш, ерни доимий даромад келтирувчи активларга айлантириш. Ҳисоб-китоблар асосида (деҳқон хўжаликларининг маблағлари, тижорат банк кредитлари)
Механизм: 4. Етиштирилган маҳсулотларни ички ва ташқи бозорларга етказиб бериш. (доимий)</t>
  </si>
  <si>
    <t>2.11-илова 20.3-банд-банд
Фуқароларга 2022–2024 йилларда ижара асосида ажратилган 1 339 гектар ер майдонларида юқори қийматли ва экспортбоп маҳсулотларни етиштириш, ерни доимий даромад келтирувчи активларга айлантириш. Ҳисоб-китоблар асосида (деҳқон хўжаликларининг маблағлари, тижорат банк кредитлари)
Механизм: 3. Сув тежовчи технологияларни жорий қилиш ва агротехник тадбирларни амалга ошириш.  (доимий)</t>
  </si>
  <si>
    <t>2.7-илова 22.3-банд-банд
“Бир контур – бир маҳсулот” тамойили асосида 20 гектар ер майдонида брокколи етиштириш ҳамда 40 гектардан кам бўлмаган ер майдонида 3 та намунали лойиҳани амалга ошириш. (Ҳисоб-китоблар асосида
(банк кредити ва ташаббускор маблағлари))
Механизм: 3. Деҳқон хўжаликларига уруғлик, минерал ўғитлар, кимёвий воситалар етказиб бериш, кредит маблағларини ажратиш, агротехник тадбирлар ва қишлоқ хўжалиги хизматларини доимий кўрсатиб бориш. (доимий)</t>
  </si>
  <si>
    <t>2.5-илова 14.2-банд-банд
Туман ҳокимлиги захира майдонларидан 70 гектар майдонга каврак доривор ўсимлигини етиштириш. (Ҳисоб-китоблар асосида (тадбиркор ва банк кредити маблағлари ҳисобидан))
Механизм: 2. Белгиланган ер майдонларини аукционга чиқариш орқали каврак етиштириш. (2025–2026 йиллар)</t>
  </si>
  <si>
    <t>2.5-илова 13-банд-банд
Туманда 2025–2027 йилларда жами 1 945 гектар иқтисодий самарасиз ва кам ҳосилли боғ ва токзорларни реконструкция қилиш. (Ҳисоб-китоблар асосида (тадбиркор ва банк кредити маблағлари ҳисобидан))
Механизм: 1. Аниқланган иқтисодий самарасиз ва кам ҳосилли боғ ва токзорларни бузиш.
2. Бузилган боғ ва токзорлар ер майдонларида  кўчат экиш учун агротехник тадбирлар амалга ошириш.
3. Саноатлашган-экспортбоп мева турлари ва навларини танлаб олиш ва интенсив боғлар барпо этиш.
4. Мазкур тадбирларга Боғдорчилик ва иссиқхона хўжалигини ривожлантириш жамғармаси маблағларини йўналтириш. (2025–2027 йиллар)</t>
  </si>
  <si>
    <t>2.4-илова 28-банд-банд
Ғиждувон тумани “Барака” ва “Кўкча” маҳаллаларида қишлоқ хўжалиги маҳсулотлари ишлаб чиқариш ривожлантириш.
Механизм: Мазкур маҳаллалардаги ер участкалари бўйича аукцион ғолибига ер участкасининг 1 фоизигача ва 20 сотиҳдан ошмайдиган ер майдонда ижара муддати давомида фойдаланиш ҳуқуқи билан суғорилмайдиган қишлоқ хўжалиги ва яйлов ер майдонида ер тоифасини ўзгартирмаган ҳолда енгил конструкцияли чорвачилик, балиқчилик, паррандачилик ва бошқа қишлоқ хўжалиги маҳсулотларини етиштириш ҳамда қайта ишлашга мўлжалланган комплексларни қуриш ҳуқуқини бериш.(доимий)</t>
  </si>
  <si>
    <t>2.4-илова 25.2-банд-банд
Туманда етиштириладиган 130 минг тонна мева-сабзавот маҳсулотларни сақлаш, қайта ишлаш даражасини камида 10 фоизга етказиш мақсадида умумий сиғими 2 минг тонна бўлган кичик ва ўрта ҳажмли совуткичли омборларни ташкил қилиш. (Ҳисоб-китоб асосида (Ташаббускор ва банк кредитлари ҳисобидан))
Механизм: 2. Мазкур объектларни зарур инфратузилма ва қуриш ва реконструкция қилиш харажатларини лойиҳа ташаббускори (ер эгаси) томонидан амалга ошириш. (2025-2026 йиллар )</t>
  </si>
  <si>
    <t>2.4-илова 22.2-банд-банд
Тадбиркорларнинг ташаббуслари асосида “Барака” ва “Кўкча” массиви ҳудудларидаги 2,4 минг гектар яйлов ер майдонларини 2025-2026 йилларда босқичма-босқич ўзлаштириш. (Ҳисоб-китоб асосида
(Ташаббускор ва банк кредитлари ҳисобидан))
Механизм: 2. Ўзлаштириладиган ер майдонларида пахта, ғалла, узумзор, интенсив боғлар, сабзавот ва полизчилик ташкил этиш. (2025-2026 йиллар)</t>
  </si>
  <si>
    <t xml:space="preserve">2-илова 63-банд
Ҳудудларда биолабораторияларни модернизация қилиш, замонавий асбоб-ускуналар билан жиҳозлаш ҳамда ДХШ асосида бошқарувга бериш. </t>
  </si>
  <si>
    <t>2-илова 24-банд-банд
Қишлоқ хўжалиги маҳсулотлари ҳажмини ҳозирги 40 миллиарддан 2030 йилгача 60 миллиард долларга етказиш бўйича ислоҳотларни бошлаш.
Механизм: 1. Пахтачиликда тезпишар, ҳосилдорлиги 70-80 центнер бўлган, тола чиқими юқори навли жойлаштириш, шунингдек, пахта майдонларининг 80 фоизига замонавий интенсив агротехнологияларни жорий этиш.
2. Ғаллада тупроқ-иқлим шароитга мос стресс омилларга бардошли тиндирилган буғдой навларини экиш, замонавий интенсив агротехнологияларни кенг жорий этиш натижасида ҳосилдорликни 100 центнерга етказиш.
3. Интенсив сабзавот майдони 80 минг гектарга кенгайтирилиб, ушбу майдонларда ҳосилдорлик бўйича 400-450 ц/га эришиш. 
4. 79,2 минг гектар саноатлашган мевали боғ ва 28,6 минг гектар янги токзорларни барпо этиш. 
5. Боғлар майдонини 383 минг гектарга, ҳосилдорликни ўртача 144 ц/га, токзорлар майдонини 215 минг гектарга, ҳосилдорликни ўртача 172 ц/га етказиш.
6. Қишлоқ хўжалигида техника парки ҳар йили янгиланиб, техника таъминотини 83 фоиздан 90 фоизга, пахтани машинада териб олиш даражасини 80 фоизга етказиш.
7. 200 минг гектар ерларни қайта фойдаланишга киритиш.
8. Озиқ-овқат саноатида донни қайта ишлаш ҳажмини 60,8 фоизга, мева-сабзавотни қайта ишлашни 16,2 фоизга, гўштни қайта ишлашни 16,6 фоизга, сутни қайта ишлашни 25,2 фоизга етказиш. Давлат бюджети, хорижий ҳамкор томонидан жалб қилинган ва қонунчиликда тақиқланмаган бошқа маблағлар</t>
  </si>
  <si>
    <t>2-илова 11.1.4-банд-банд
Мўғулистон ҳудудида помидор ва тарвуз етиштиришни ташкил этиш.
Механизм: Мўғулистоннинг тупроқ-иқлим шароити ва помидор ҳамда тарвуз етиштириш имкониятларини ўрганиш учун мутахассислар ва тадбиркорларнинг хизмат сафарини ташкил этиш. (2026 йил)</t>
  </si>
  <si>
    <t>2-илова 11.1.3-банд-банд
Мўғулистон ҳудудида помидор ва тарвуз етиштиришни ташкил этиш.
Механизм: Мўғулистон томони билан музокаралар ўтказиш ва ер ажратиш масаласини ҳал этиш. (2025 йил октябрь)</t>
  </si>
  <si>
    <t>2-банд-банд
2. Қишлоқ хўжалиги вазирлиги ҳузурида Аграр соҳада тўловлар агентлиги (кейинги ўринларда – Агентлик) ташкил этилсин.</t>
  </si>
  <si>
    <t>1.2-банд-банд
2025 йилги хусусийлаштириш дастури ижросини самарали ташкил этиш учун: Бош вазир ўринбосари Ж.А.Қўчқоров давлат иштирокидаги корхоналарга қарашли 286 та активларнинг бир ой муддатда Давлат активларини бошқариш агентлигига ўтказилишини таъминлашга масъул этиб белгилансин.</t>
  </si>
  <si>
    <t>1.1-банд-банд
2025 йилги хусусийлаштириш дастури ижросини самарали ташкил этиш учун: Бош вазир А.Н.Арипов вазирликлар, идоралар ва маҳаллий ижро этувчи ҳокимият органлари тасарруфидаги 487 та мулкларнинг  бир ой муддатда Давлат активларини бошқариш агентлигига ўтказилишини таъминлашга масъул этиб белгилансин.</t>
  </si>
  <si>
    <t>1-илова 13-банд-банд
Ҳудуд номи- Хоразм вилояти. Аҳоли бандлигини таъминлаш (нафар)- 265 000.
Механизм: шу жумладан, соҳалар кесимида:  Инвестиция лойиҳаларини ишга тушириш ҳисобига (масъул — Л. Кудратов)- 15 716. Тадбиркорликни ривожлантириш ҳисобига (масъул — Т. Ишметов) - 181 933. шундан : аҳолини доимий ишга жойлаштириш - 74 914, аҳолини тадбиркорликка жалб қилиш - 107 019. Қишлоқ хўжалиги соҳасида (масъуллар — И. Абдурахмонов, А. Хаитов) - 56 342. Қурилиш соҳасида (масъул — Ш. Хидоятов)- 11 009.</t>
  </si>
  <si>
    <t>Эгамбердиев Жобир Анварбек ўғли</t>
  </si>
  <si>
    <t>25-банд-банд
Иштихон туманининг қир-адирларидаги мавжуд 2 минг гектар узумзорларни қайта тиклаш ва янги узумзорлар ташкил этиш бўйича уч йиллик дастур ишлаб чиқиш.
Бунда ушбу ерларга сув олиб чиқиш мақсадида 50 та артезиан қудуғи қазиш, уларнинг ёнида 15-20 кВт қуёш панелларини ўрнатиш харажатлари учун 30 млрд сўм арзон ресурс ажратиш.
Механизм: 2026 йил апрель</t>
  </si>
  <si>
    <t>Хакимов Азиз Мурадович</t>
  </si>
  <si>
    <t>Халилов Сафарали Акбаралиевич</t>
  </si>
  <si>
    <t>20.04.2026</t>
  </si>
  <si>
    <t>ечилган</t>
  </si>
  <si>
    <t>2.4-илова 23.2-банд-банд
Туманда 252 гектар кам ҳосилли пахта ва ғалла ер майдонлари ўрнида янги интенсив боғларни ташкил этиш ҳамда 120 гектар эскирган, кам ҳосилли боғ ва узумзорларни янгилаш. (Ҳисоб-китоб асосида (Агросаноатни ривожлантириш агентлиги,  Ташаббускор-ларнинг ўз маблағлари ва тижорат банклари кредитлари))
Механизм: 2. Тумандаги 120 гектар эскирган, кам ҳосилли боғ ва узумзорларни янгилаш  саноатлашган-экспортбоп мева турларини реализация қилиш. (2025-2026 йиллар)</t>
  </si>
  <si>
    <t>2.4-илова 23.3-банд-банд
Туманда 252 гектар кам ҳосилли пахта ва ғалла ер майдонлари ўрнида янги интенсив боғларни ташкил этиш ҳамда 120 гектар эскирган, кам ҳосилли боғ ва узумзорларни янгилаш. (Ҳисоб-китоб асосида (Агросаноатни ривожлантириш агентлиги,  Ташаббускор-ларнинг ўз маблағлари ва тижорат банклари кредитлари))
Механизм: 3. Агросаноатни ривожлантириш агентлиги томонидан тайёрланган лойиҳанинг техник-иқтисодий асосларига мувофиқ, имтиёзли кредитлар ҳисобидан замонавий интенсив боғ ва токзорлар ташкил этиш. (2025-2026 йиллар)</t>
  </si>
  <si>
    <t>2.10-илова 25.2-банд-банд
Туманнинг кўчатчилик салоҳиятидан тўлақонли фойдаланишни таъминлаш мақсадида, “In-Vitro” лабораториясини модернизация қилиш.(4 млрд сўм (Қишлоқ хўжалиги вазирлигига ушбу мақсадлар учун ажратилган маблағлар доирасида)
Механизм: 2. Белгиланган тартибда қурилиш-таъмирлаш ишларини амалга ошириш, зарур асбоб-ускуналар, жиҳозлар ва бошқа моддий ресурслар  харид қилиш.(доимий)</t>
  </si>
  <si>
    <t>20-банд-банд
Фармацевтика тармоғини ривожлантириш агентлиги Қишлоқ хўжалиги вазирлиги ва Тошкент вилояти ҳокимлиги билан биргаликда бир ой муддатда “Tashkent Pharma Park” инновацион илмий-ишлаб чиқариш фармацевтика кластери ҳудудини кенгайтириш мақсадида унга туташ ҳудуддан қўшимча 100 гектар ер участкаларини белгиланган тартибда ажратиш бўйича таклифларни Вазирлар Маҳкамасига киритсин. 
Бунда ер эгалари, ердан фойдаланувчилар, ер участкалари ижарачиларига ва мулкдорларига етказилган зарарнинг ўрнини Вазирлар Маҳкамаси ҳузуридаги Жисмоний ва юридик шахсларга етказилган мулкий зарарларни компенсация қилиш бўйича республика мақсадли жамғармаси ҳисобидан қоплаш, шунингдек, ер участкалари учун қишлоқ хўжалиги ва ўрмон хўжалиги ишлаб чиқариши нобудгарчиликларининг ўрнини лойиҳа ташаббускорлари томонидан 5 йилгача бўлган муддатда бўлиб-бўлиб тўлаш назарда тутилсин.</t>
  </si>
  <si>
    <t>4-илова 40.4-банд-банд
Сув ресурсларидан фойдаланишни рақамлаштириш.
Механизм: 4. Ирригация электрон рақамли хариталари орқали сув ҳисобини юритиш, космик суратларни таҳлил қилиш орқали сув билан таъминланганлик даражасини аниқлаш тизимини йўлга қўйиш (II босқич).
(Муддат: Ўзбекистон Республикаси Президенти Администрацияси раҳбарининг 2025 йил 31 декабрдаги 02-РА 1/1-4662-хдфу-сон топшириғи 1-иловасига асосан 2027 йил 8 июль)</t>
  </si>
  <si>
    <t>6.3-банд
Қишлоқ хўжалиги вазирлиги, Сув хўжалиги вазирлиги, Транспорт вазирлиги, Энергетика вазирлиги, Соғлиқни сақлаш вазирлиги, Олий ва ўрта махсус таълим вазирлиги, Халқ таълими вазирлиги, Мактабгача таълим вазирлиги, Маданият вазирлиги, Спортни ривожлантириш вазирлиги, Туризм ва маданий мерос вазирлиги, Ички ишлар вазирлиги, Мудофаа вазирлиги, Ўрмон хўжалиги давлат қўмитаси, Экология ва атроф-муҳитни муҳофаза қилиш давлат қўмитаси, Давлат геология ва минерал ресурслар қўмитаси, “Ҳудудгазтаъминот” АЖ, “Ўзтрансгаз” АЖ, “Ўзбекистон темир йўллари” АЖ, “Ўзбекистон миллий электр тармоқлари” АЖ, “Ҳудудий электр тармоқлари” АЖ: ҳар чоракда ўзига тегишли бўлган ер участкаларини муҳофаза қилиш бўйича амалга оширилган ишлар ҳамда аниқланган ноқонуний ҳолатлар бўйича маълумотларни Бош прокуратурага тақдим этиб борсин.</t>
  </si>
  <si>
    <t>6-банд-банд
Ўзбекистон Республикаси Президентининг 2023 йил 15 мартдаги ПҚ-96-сон қарорига мувофиқ маҳсулот етиштириш, сақлаш, қадоқлаш, қайта ишлаш, шок усулида музлатиш, логистика (ш.ж. юк ташиш техникаларини харид қилиш) ва бошқа қувватларни яратиш, озиқ-овқат саноати лойиҳаларига, шунингдек, айланма маблағлар учун 200 млн. доллар ажратилганлиги маълумот учун қабул қилинсин.
Ушбу маблағлар лойиҳа ташаббускорларига миллий валютада 10 йилгача муддатга йиллик 14 фоиз ставкада хизмат кўрсатувчи тижорат банклари орқали ажратилади.
Қишлоқ хўжалиги вазирлиги қарор билан ажратилган маблағларни мақсадли ва самарали йўналтирилишини таъминласин.
Механизм: Муддат: 2023-2028 йиллар.</t>
  </si>
  <si>
    <t>2.б-банд-банд
2. Қишлоқ хўжалиги маҳсулотларини етиштиришда сув тежовчи технологияларни жорий этишни давлат томонидан қўллаб-қувватлашнинг қуйидаги тартиби жорий қилинсин: 
(б) Сув хўжалиги вазирлиги Қишлоқ хўжалиги вазирлиги, Қорақалпоғистон Республикаси Вазирлар Кенгаши ва вилоятлар ҳокимликлари билан биргаликда ҳар йили 1 апрелга қадар вегетация даври учун сув манбаларининг сувлилик даражасини таҳлил қилган ҳолда сув билан барқарор таъминланган ҳамда таъминланмаган ҳудудда жойлашган қишлоқ хўжалиги маҳсулотлари етиштирувчилари рўйхатини ишлаб чиқади ва тасдиқлаш учун Халқ депутатлари туман кенгашларига киритади.</t>
  </si>
  <si>
    <t>2-илова 1-банд-банд
Аҳолини доимий иш ўринларига жойлаштириш бўйича 2026 йил учун МАҚСАДЛИ КЎРСАТКИЧЛАР
Механизм: Ҳудуд номи Қорақалпоғистон Республикаси Аҳолини доимий иш ўринларига жойлаштириш (нафар) 47,738 Инвестиция лойиҳаларини ишга тушириш ҳисобига (Л.Қудратов) 5,035 Хизмат кўрсатиш ва сервис лойиҳаларини ишга тушириш ҳисобига (И.Норқулов, А.Мирсоатов) 10,290 Қишлоқ хўжалиги соҳасида (И.Абдурахмонов, А.Ҳаитов) 8,070 Қурилиш соҳасида (Ш.Хидоятов) 1,616 Бўш иш ўринларига жойлаштириш (Б.Захидов) 7,727 Молиявий қўллаб-қувватлаш орқали (Т.Ишметов) 15,000</t>
  </si>
  <si>
    <t>2-илова 2-банд-банд
Аҳолини доимий иш ўринларига жойлаштириш бўйича 2026 йил учун МАҚСАДЛИ КЎРСАТКИЧЛАР
Механизм: Ҳудуд номи Андижон вилояти Аҳолини доимий иш ўринларига жойлаштириш (нафар) 86,674 Инвестиция лойиҳаларини ишга тушириш ҳисобига (Л.Қудратов) 12,340 Хизмат кўрсатиш ва сервис лойиҳаларини ишга тушириш ҳисобига (И.Норқулов, А.Мирсоатов) 25,043 Қишлоқ хўжалиги соҳасида (И.Абдурахмонов, А.Ҳаитов) 3,177 Қурилиш соҳасида (Ш.Хидоятов) 2,798 Бўш иш ўринларига жойлаштириш (Б.Захидов) 13,376 Молиявий қўллаб-қувватлаш орқали (Т.Ишметов) 30,000</t>
  </si>
  <si>
    <t>35.1-банд-банд
Яйлов ерларидан фойдаланувчиларнинг яйловларга қандай экин экишини “Рақамли қишлоқ хўжалиги" платформасига киритиб бориш
Механизм: 2026 йилдан бошлаб</t>
  </si>
  <si>
    <t>38-банд-банд
2026 йилдан картошка етиштирувчиларни қўллаб-қувватлашнинг янги механизмларини жорий этиш.
Хусусан:
минерал ўғит, техника, ёқилғи ва бошқа харажат учун 6 ойлик имтиёзли давр билан бир йил муддатга 12 фоизли кредит ажратиш;
кредитларни 50 фоизгача қисмига кафиллик тақдим этиш (10 млрд сўмгача); суғориш насосларига қуёш панели ўрнатиш харажатининг ярмини қоплаб бериш механизмини жорий қилиш</t>
  </si>
  <si>
    <t>40.1-банд-банд
Бахмал туманида эски боғлар ўрнида интенсив усулда етиштириладиган серҳосил боғларни барпо этиш, ҳосилни сақлаш,
саралаш ва қайта ишлаш бўйича Бахмал тажрибасини жорий қилиш. Хусусан, туманда кувайтлик ҳамкорлар билан 20 млн доллар ҳисобига 1 минг гектар ер майдонида саноатлашган интенсив олма боғи ташкил қилиш ҳамда олма концентрати ишлаб чиқаришни йўлга қўйиш.</t>
  </si>
  <si>
    <t>19-банд-банд
19. 	Ушбу Фармоннинг ижросини самарали ташкил қилишга масъул ва шахсий жавобгар этиб қуйидагилар белгилансин:
(а) Бош вазир ўринбосари Ж.Ходжаев – Фармоннинг ўз вақтида бажарилишини ҳамда мақсадли кўрсаткичларга эришилишини муҳокама қилиб, тизимли назоратни ўрнатиш учун;
(б) сув хўжалиги вазири Ш.Хамраев – сув хўжалиги соҳасини рақамлаштириш ишларини самарали ташкил этиш учун;
(в) рақамли технологиялар вазири ўринбосари О.Умаров – ахборот тизимларини ишлаб чиқиш, такомиллаштириш, техник қўллаб-қувватлаш, идоралараро интеграцион платформа орқали ўзаро боғлаш ишларига кўмаклашиш учун;
(г) қишлоқ хўжалиги вазири ўринбосари Қ.Юлдашев – қишлоқ хўжалиги маҳсулотларини етиштирувчиларнинг ер майдонлари, экин турлари ва уларнинг жойлашуви тўғрисидаги маълумотлар автоматик тарзда тақдим этилиши учун;
(д) иқтисодиёт ва молия вазирининг ўринбосари А.Ҳайдаров – Фармон ижросини таъминлашга зарур бўлган маблағлар ўз вақтида ва тўлиқ ажратилишини таъминлаш учун; 
(ж) Ҳисоб палатаси раисининг биринчи ўринбосари М.Абдуллаев – сув хўжалиги соҳасига рақамлаштириш тадбирлари учун ажратилган маблағлар мақсадли сарфланиши устидан назорат ўрнатиш учун.</t>
  </si>
  <si>
    <t>6-илова 19.2-банд-банд
Вилоятда товуқ гўшти маҳсулотларини ишлаб чиқариш ҳажмини ошириш ва нархлар барқарорлигини таъминлаш мақсадида Ўзбекистон туманидаги тадбиркорлик субъектлари томонидан 7 млн АҚШ доллари қийматидаги паррандачилик лойиҳасини амалга ошириш.
Механизм: 2. Лойиҳани амалга ошириш тармоқ жадвалларини ишлаб чиқиш.</t>
  </si>
  <si>
    <t>6-илова 49-банд-банд
“Ўзбекистон – 2030” стратегиясининг мақсад ва самарадорлик кўрсаткичларига асосан қайта кўриб чиқиладиган концепция ва стратегиялар РЎЙХАТИ
Механизм: 2021–2025 йилларда қишлоқ хўжалигида билим ва инновациялар тизимини устувор ривожлантириш концепцияси
(Ўзбекистон Республикаси Президентининг ПФ–6159-сон Фармони, 03.02.2021 й.)	2026 йил апрель</t>
  </si>
  <si>
    <t>6-илова 85-банд-банд
“Ўзбекистон – 2030” стратегиясининг мақсад ва самарадорлик кўрсаткичларига асосан қайта кўриб чиқиладиган концепция ва стратегиялар РЎЙХАТИ
Механизм: Ўзбекистон Республикаси қишлоқ хўжалигини ривожлантиришнинг 2020–2030 йилларга мўлжалланган стратегияси
(Ўзбекистон Республикаси Президентининг ПФ–5853-сон Фармони, 23.10.2019 й.)	2026 йил апрель</t>
  </si>
  <si>
    <t>36-банд-банд
Бутун республикада чорвадор ва фермерлар озуқа ва мева-сабзавот етиштиришда сув насосига сарфланган электр энергияси учун субсидияни ҳар ойнинг бошида тўлаб бериш тизимини жорий қилиш.
Механизм: 2026 йилдан бошлаб ҳар ойда</t>
  </si>
  <si>
    <t>ПҚ-99
13.03.2026 й.</t>
  </si>
  <si>
    <r>
      <rPr>
        <b/>
        <sz val="14"/>
        <color rgb="FF000000"/>
        <rFont val="Cambria"/>
        <family val="1"/>
        <charset val="204"/>
      </rPr>
      <t>13.а-банд</t>
    </r>
    <r>
      <rPr>
        <sz val="14"/>
        <color rgb="FF000000"/>
        <rFont val="Cambria"/>
        <family val="1"/>
        <charset val="204"/>
      </rPr>
      <t xml:space="preserve">
Қишлоқ хўжалиги вазирлиги, Инвестициялар, саноат ва савдо вазирлиги ҳамда Иқтисодиёт ва молия вазирлиги: (а) 2026 йил 1 апрелга қадар Қишлоқ хўжалигини ривожлантириш халқаро жамғармаси иштирокидаги “Агробизнес учун самарали ечимлар: юқори даромад, инвестиция ва барқарорлик” лойиҳасининг (кейинги ўринларда – Лойиҳа) концепциясини тасдиқласин;</t>
    </r>
  </si>
  <si>
    <t>IDW7591</t>
  </si>
  <si>
    <t>DOX7547</t>
  </si>
  <si>
    <t>ПҚ-96
13.03.2026</t>
  </si>
  <si>
    <t>20-банд
20. Қишлоқ хўжалиги вазирлиги, Ветеринария ва чорвачиликни ривожлантириш қўмитаси Қашқадарё вилояти ҳокимлиги билан биргаликда бир ой муддатда Касби, Нишон, Косон ва Миришкор туманларида йирик ва майда шохли қорамолларни боқишга ихтисослашган 20 та маҳалладаги мавжуд 44 минг бош қорамолларнинг наслини яхшилаш учун хорижий ва маҳаллий ветеринарларни жалб қилсин.</t>
  </si>
  <si>
    <t>MTZ2353</t>
  </si>
  <si>
    <t>1-илова 62.2-банд
Қишлоқ хўжалигида хизматлар кўрсатишни яхшилаш ва малакали кадрлар захирасини кўпайтириш.
Механизм: 2. Қишлоқ хўжалиги вазирлиги тизимидаги “Маъмурий-хўжалик хизмати” давлат муассасаси ҳисобида бўлган бурғилаш техникасидан 15 донасини вилоят ҳокимлиги балансига беғараз ўтказиб бериш. (Бир ой муддатда)</t>
  </si>
  <si>
    <t>1-илова 68.1-банд
2026 йилда 4,5 минг гектар замонавий интенсив боғ ва узумзорлар ташкил қилиш.
Механизм: 1. Ташаббускорлар рўйхатини шакллантириш ҳамда маблағ ва кўчатлар талабини аниқлаш. (Бир ой муддатда)</t>
  </si>
  <si>
    <t>TDP6162</t>
  </si>
  <si>
    <t>9-банд
Меҳнат шартномаси асосида ишлаётган ходимлари сони 200 нафардан ортиқ бўлган пахта-тўқимачилик ва тикув-трикотаж корхоналари томонидан ташкил этилган мактабгача таълим ташкилотларига оилавий нодавлат мактабгача таълим ташкилотлари учун белгиланган шартларда Давлат бюджетидан субсидия ажратилиши белгилаб қўйилсин.</t>
  </si>
  <si>
    <t>1-илова 71.1-банд
Дала четлари, каналлар ва коллектор-дренаж тармоқлари атрофида мевали кўчатлар ҳамда озиқ-овқат экинларини экиш. (2026 йил март-апрель)
Механизм: 1. Дала четлари, каналлар ва коллектор-дренаж тармоқлари атрофида экиладиган иқлим шароитига мос мевали (олча, олхўри, беҳи, бодом, узум, чилонжийда ва бошқа) ва манзарали кўчатлар ҳамда қишлоқ хўжалиги экинлари уруғлари захирасини яратиш.</t>
  </si>
  <si>
    <t>BRK8460</t>
  </si>
  <si>
    <t>ПҚ-322
31.10.2025</t>
  </si>
  <si>
    <r>
      <rPr>
        <b/>
        <sz val="14"/>
        <color rgb="FF000000"/>
        <rFont val="Cambria"/>
        <family val="1"/>
        <charset val="204"/>
      </rPr>
      <t xml:space="preserve">10-банд
</t>
    </r>
    <r>
      <rPr>
        <sz val="14"/>
        <color rgb="FF000000"/>
        <rFont val="Cambria"/>
        <family val="1"/>
        <charset val="204"/>
      </rPr>
      <t>10. Қишлоқ хўжалиги вазирлиги Ветеринария ва чорвачиликни ривожлантириш қўмитаси билан биргаликда яйловлар деградацияси ва уларда ҳосилдорлик пасайиб кетишининг олдини олиш мақсадида 2025–2027 йилларда: (а) хорижий давлатлар, жумладан Хитой, Монголия билан ҳамкорликда яйловлар деградациясига қарши илмий ишланмаларни амалиётга татбиқ этиш; (б) яйловларда серҳосил чўл-яйлов ўсимликлари уруғчилигини ташкил этиш чораларини кўриб борсин.</t>
    </r>
  </si>
  <si>
    <t>4-илова 12.1-банд 
Қишлоқ хўжалигини ривожлантириш, озиқ-овқат хавфсизлигини таъминлаш ва инновацион ресурстежамкор агротехнологияларни ишлаб чиқиш ва жорий этиш.
Механизм: 1. Соҳадаги долзарб йўналишлар маълумотлар базасини яратиш. Халқаро молия институтлари ва Жамғарма маблағлари</t>
  </si>
  <si>
    <t>ПФ-40
13.03.2026</t>
  </si>
  <si>
    <t>BOR9667</t>
  </si>
  <si>
    <t>4-илова 16.1-банд
Қишлоқ хўжалигида фундаментал тадқиқотлар маркази (Centre оf Excellence) фаолиятини ташкил этиш.
Механизм: 1. Вазирлар Маҳкамаси қарори лойиҳасини ишлаб чиқиш бўйича ишчи гуруҳ тузиш.</t>
  </si>
  <si>
    <t>MWR1558</t>
  </si>
  <si>
    <t>4-илова 15.1-банд
Соҳа олимларининг илмий ютуқлари ва яратилган ишланмаларини мунтазам равишда кенг ёритиб бориш.
Механизм: 1. Академия ва илмий ташкилотлар томонидан эришилган ютуқлар ва яратилган янги ишланмалар тўғрисидаги ахборотларни тарқатиш бўйича масъул гуруҳ ташкил этиш. Жамғарма маблағлари</t>
  </si>
  <si>
    <t>EXO3478</t>
  </si>
  <si>
    <t>1-илова 61-банд
2026 йилда вилоятда пахта хомашёсини етиштириш ҳосилдорлигини ошириш.
Механизм: 1. Пахта экиладиган 127,8 минг гектар ер майдонининг 43 фоизига хорижий навларни фермер хўжаликлари кесимида жойлаштириш. (Икки ҳафта муддатда) 2. 2026 йилда 272 дона пневматик чигит экиш сеялкаларини харид қилувчи ташаббускорлар манзилли рўйхатини шакллантириш ва техникалар сотиб олинишини ташкил қилиш. (Бир ой муддатда) 3. 2026 йилда 60 дона 76 см схемага мослашган замонавий чопиқ тракторларини лизинг асосида етказиб бериш. (Икки ой муддатда)</t>
  </si>
  <si>
    <t>27.04.2026</t>
  </si>
  <si>
    <t>RZO5894</t>
  </si>
  <si>
    <t>40-банд
Ўзбекистон Республикаси Қишлоқ хўжалиги вазирлиги ва бошқа манфаатдор ташкилотлар ушбу Қонуннинг ижросини, ижрочиларга етказилишини ҳамда моҳияти ва аҳамияти аҳоли ўртасида тушунтирилишини таъминласин.</t>
  </si>
  <si>
    <r>
      <t xml:space="preserve">"Ijro.gov.uz" тизимида </t>
    </r>
    <r>
      <rPr>
        <b/>
        <sz val="18"/>
        <color rgb="FF0070C0"/>
        <rFont val="Cambria"/>
        <family val="1"/>
        <charset val="204"/>
      </rPr>
      <t>Қишлоқ хўжалиги вазирлиги</t>
    </r>
    <r>
      <rPr>
        <b/>
        <sz val="18"/>
        <color rgb="FF000000"/>
        <rFont val="Cambria"/>
        <family val="1"/>
        <charset val="204"/>
      </rPr>
      <t xml:space="preserve"> томонидан </t>
    </r>
    <r>
      <rPr>
        <b/>
        <u/>
        <sz val="18"/>
        <color rgb="FFC00000"/>
        <rFont val="Cambria"/>
        <family val="1"/>
        <charset val="204"/>
      </rPr>
      <t>Апрель ойида</t>
    </r>
    <r>
      <rPr>
        <b/>
        <sz val="18"/>
        <color rgb="FF000000"/>
        <rFont val="Cambria"/>
        <family val="1"/>
        <charset val="204"/>
      </rPr>
      <t xml:space="preserve"> бажарилиши лозим бўлган</t>
    </r>
    <r>
      <rPr>
        <b/>
        <sz val="18"/>
        <color rgb="FFC00000"/>
        <rFont val="Cambria"/>
        <family val="1"/>
        <charset val="204"/>
      </rPr>
      <t xml:space="preserve"> асосий ижрочи</t>
    </r>
    <r>
      <rPr>
        <b/>
        <sz val="18"/>
        <color rgb="FF000000"/>
        <rFont val="Cambria"/>
        <family val="1"/>
        <charset val="204"/>
      </rPr>
      <t xml:space="preserve"> топшириқлар 
РЎЙХАТИ</t>
    </r>
  </si>
  <si>
    <t>Қайта ишлашга юборилган</t>
  </si>
  <si>
    <t>31 май ижро</t>
  </si>
  <si>
    <t>кейинги муддатга узайтирилди</t>
  </si>
  <si>
    <r>
      <rPr>
        <b/>
        <sz val="14"/>
        <color rgb="FF000000"/>
        <rFont val="Cambria"/>
        <family val="1"/>
        <charset val="204"/>
      </rPr>
      <t>илова 85-банд-банд</t>
    </r>
    <r>
      <rPr>
        <sz val="14"/>
        <color rgb="FF000000"/>
        <rFont val="Cambria"/>
        <family val="1"/>
        <charset val="204"/>
      </rPr>
      <t xml:space="preserve">
Давлат органлари ва ташкилотлари, маҳаллий ижро этувчи ҳокимият органлари, хўжалик бирлашмалари ҳар ой якуни бўйича кейинги ойнинг биринчи санасига қадар “Ijro.gov.uz” тизимидаги ўзлари масъул бўлган 
ва бажарилмаган қонунчилик ҳужжатлари ва топшириқларни таҳлил қилади 
ва уларнинг ижро ҳолати бўйича биринчи раҳбар (истисно ҳолларда – унинг биринчи ўринбосари) томонидан имзоланган маълумотни Адлия вазирлигига тақдим этади.</t>
    </r>
  </si>
  <si>
    <r>
      <rPr>
        <b/>
        <sz val="14"/>
        <color rgb="FF000000"/>
        <rFont val="Cambria"/>
        <family val="1"/>
        <charset val="204"/>
      </rPr>
      <t>5-илова 4.2-банд-банд</t>
    </r>
    <r>
      <rPr>
        <sz val="14"/>
        <color rgb="FF000000"/>
        <rFont val="Cambria"/>
        <family val="1"/>
        <charset val="204"/>
      </rPr>
      <t xml:space="preserve">
Болалар учун мўлжалланган контентлар яратишни қўшимча молиялаштириш. Вазирлик ва идораларнинг бюджет ва бюджетдан ташқари маблағлари
Механизм: 2. Ушбу вазирлик, идора ва корхоналар томонидан шартномаларда кўрсатилган маблағларни Марказга ўтказиш. Ҳар йили 1 апрелга қадар (2025 йил учун 1 сентябрга қадар)</t>
    </r>
  </si>
  <si>
    <r>
      <rPr>
        <b/>
        <sz val="14"/>
        <color rgb="FF000000"/>
        <rFont val="Cambria"/>
        <family val="1"/>
        <charset val="204"/>
      </rPr>
      <t>4-илова 18.3-банд-банд</t>
    </r>
    <r>
      <rPr>
        <sz val="14"/>
        <color rgb="FF000000"/>
        <rFont val="Cambria"/>
        <family val="1"/>
        <charset val="204"/>
      </rPr>
      <t xml:space="preserve">
Мева-сабзавотларни қайта ишлаш даражасини 2030 йилгача жами ишлаб чиқариш ҳажмига нисбатан 16,2 фоизга (амалда 14,7 %) етказиш
Механизм: Мева-сабзавотларни қайта ишлаш даражасини ошириш лойиҳалари бўйича молиялаштириш манбаларини аниқ кўрсатган ҳолда, манзилли дастур шакллантириш ва ижросини ташкил этиш. (Ҳар йили  I чорак)</t>
    </r>
  </si>
  <si>
    <r>
      <rPr>
        <b/>
        <sz val="14"/>
        <color rgb="FF000000"/>
        <rFont val="Cambria"/>
        <family val="1"/>
        <charset val="204"/>
      </rPr>
      <t>13.1-банд-банд</t>
    </r>
    <r>
      <rPr>
        <sz val="14"/>
        <color rgb="FF000000"/>
        <rFont val="Cambria"/>
        <family val="1"/>
        <charset val="204"/>
      </rPr>
      <t xml:space="preserve">
Вилоят ҳудудида 3 200 гектар, жумладан Бахмал туманида  1 200 гектар тоғ олди ва қир-адирлик майдонларида Агросаноатни ривожлантириш агентлиги маблағлари, тижорат банклари кредитлари ҳамда ташаббускорлар маблағлари ҳисобига боғ ва узумзорлар ташкил этиш чоралари кўрилсин. Хусусан, “Шаҳрисабз тажрибаси” асосида Бахмал туманида 
“Ўзбекистон Республика товар хом-ашё биржаси” АЖ томонидан 100 гектар ва “Туронбанк” АТБ томонидан 100 гектар замонавий боғ ташкил қилинсин.
Механизм: 2026 йил 1 апрель</t>
    </r>
  </si>
  <si>
    <r>
      <rPr>
        <b/>
        <sz val="14"/>
        <color rgb="FF000000"/>
        <rFont val="Cambria"/>
        <family val="1"/>
        <charset val="204"/>
      </rPr>
      <t>12.а-банд-банд</t>
    </r>
    <r>
      <rPr>
        <sz val="14"/>
        <color rgb="FF000000"/>
        <rFont val="Cambria"/>
        <family val="1"/>
        <charset val="204"/>
      </rPr>
      <t xml:space="preserve">
2026 йил 1 апрелдан бошлаб Стартап экотизимининг ягона электрон платформаси (кейинги ўринларда – Платформа)да рўйхатдан ўтган стартап экотизими иштирокчиларига:
(а) 1-иловага мувофиқ масъул ташкилотлар томонидан тегишли соҳаларга оид стартап лойиҳалар бўйича қуйидаги харажатлар қоплаб берилсин:
(i) тегишли йўналишлардаги ўқув курсларида ўқиш ва сертификат олиш ҳамда нуфузли акселерация ва инкубация дастурларида иштирок этиш билан боғлиқ харажатларнинг 50 фоизигача бўлган, бироқ 20 минг АҚШ доллари эквивалентидан ошмаган миқдорда;
(ii) патентлаш ҳамда интеллектуал фаолият натижалари ва савдо белгиларини рўйхатдан ўтказиш;</t>
    </r>
  </si>
  <si>
    <r>
      <rPr>
        <b/>
        <sz val="14"/>
        <color rgb="FF000000"/>
        <rFont val="Cambria"/>
        <family val="1"/>
        <charset val="204"/>
      </rPr>
      <t>9.в-банд-банд</t>
    </r>
    <r>
      <rPr>
        <sz val="14"/>
        <color rgb="FF000000"/>
        <rFont val="Cambria"/>
        <family val="1"/>
        <charset val="204"/>
      </rPr>
      <t xml:space="preserve">
9. Шундай тартиб ўрнатилсинки, унга мувофиқ барча вазирлик ва идораларда:
(в) 2026 йил 1 апрелга қадар ўзида ва тизимидаги ташкилотларда “Китоб бурчаги” ташкил этилади ва ходимлар учун ҳар ойда “Китоб ўқиш соати” йўлга қўйилади;</t>
    </r>
  </si>
  <si>
    <r>
      <rPr>
        <b/>
        <sz val="14"/>
        <color rgb="FF000000"/>
        <rFont val="Cambria"/>
        <family val="1"/>
        <charset val="204"/>
      </rPr>
      <t>9-банд-банд</t>
    </r>
    <r>
      <rPr>
        <sz val="14"/>
        <color rgb="FF000000"/>
        <rFont val="Cambria"/>
        <family val="1"/>
        <charset val="204"/>
      </rPr>
      <t xml:space="preserve">
Қишлоқ хўжалиги вазирлиги 2026 йил 1 апрелга қадар “Ўздаверлойиҳа” давлат илмий-лойиҳалаш институти ва Солиқ қўмитаси билан биргаликда қишлоқ хўжалиги ерларига эга бўлган барча юридик шахслар ва ер тоифасидан қатъи назар иссиқхона хўжаликларига ер солиғини ҳисоблаш учун ушбу ер майдонларининг норматив қиймати тўғрисидаги маълумотларни етказсин.</t>
    </r>
  </si>
  <si>
    <r>
      <rPr>
        <b/>
        <sz val="14"/>
        <color rgb="FF000000"/>
        <rFont val="Cambria"/>
        <family val="1"/>
        <charset val="204"/>
      </rPr>
      <t>6-илова 280.2-банд-банд</t>
    </r>
    <r>
      <rPr>
        <sz val="14"/>
        <color rgb="FF000000"/>
        <rFont val="Cambria"/>
        <family val="1"/>
        <charset val="204"/>
      </rPr>
      <t xml:space="preserve">
Давлат органлари ва ташкилотларида ички ҳужжат айланмаларини тизимли ва қонуний ташкил этиш чораларини кўриш.
Механизм: 2. Давлат органлари ва ташкилотлари томонидан барча турдаги ички буйруқ ва қарорларни (шу жумладан шахсга доир маълмуотларни эгасизлантирилган тарзда), Ўзбекистон Республикаси Президенти қарор, Фармон ва фармойишлари билан ташкил этилган барча комиссия ва кенгашларнинг баённомаларини қоғоз шаклда қабул қилишни бекор қилиб, мажбурий тартибда ”E-qaror” тизими орқали қабул қилиш амалиётини йўлга қўйиш (қонучиликка мувофиқ давлат сири билан боғлиқ масалаларидан ташқари). 2026 йил 1 апрель</t>
    </r>
  </si>
  <si>
    <r>
      <t xml:space="preserve">"Ijro.gov.uz" тизимида </t>
    </r>
    <r>
      <rPr>
        <b/>
        <sz val="20"/>
        <color rgb="FFC00000"/>
        <rFont val="Cambria"/>
        <family val="1"/>
        <charset val="204"/>
      </rPr>
      <t>апрель</t>
    </r>
    <r>
      <rPr>
        <b/>
        <sz val="20"/>
        <rFont val="Cambria"/>
        <family val="1"/>
        <charset val="204"/>
      </rPr>
      <t xml:space="preserve"> ойида бажарилиши лозим бўлган
</t>
    </r>
    <r>
      <rPr>
        <b/>
        <sz val="20"/>
        <color rgb="FFC00000"/>
        <rFont val="Cambria"/>
        <family val="1"/>
        <charset val="204"/>
      </rPr>
      <t xml:space="preserve">Президент топшириқлари </t>
    </r>
    <r>
      <rPr>
        <b/>
        <i/>
        <u/>
        <sz val="20"/>
        <color rgb="FF0070C0"/>
        <rFont val="Cambria"/>
        <family val="1"/>
        <charset val="204"/>
      </rPr>
      <t>(асосий ижрочи)</t>
    </r>
    <r>
      <rPr>
        <b/>
        <sz val="20"/>
        <rFont val="Cambria"/>
        <family val="1"/>
        <charset val="204"/>
      </rPr>
      <t>ижро ҳолати тўғрисида
М А Ъ Л У М О Т</t>
    </r>
  </si>
  <si>
    <t>ROX6444</t>
  </si>
  <si>
    <t>ПҚ-110
25.03.2026</t>
  </si>
  <si>
    <r>
      <rPr>
        <b/>
        <sz val="14"/>
        <color rgb="FF000000"/>
        <rFont val="Cambria"/>
        <family val="1"/>
        <charset val="204"/>
      </rPr>
      <t xml:space="preserve">2-илова 17.1-банд
</t>
    </r>
    <r>
      <rPr>
        <sz val="14"/>
        <color rgb="FF000000"/>
        <rFont val="Cambria"/>
        <family val="1"/>
        <charset val="204"/>
      </rPr>
      <t xml:space="preserve">Навоий вилояти Кармана туманида жойлашган Ўзбекистон қишлоқ хўжалиги фанлари академияси биносини экология, атроф-муҳитни муҳофаза қилиш ва иқлим ўзгариши соҳалари бўйича ўрта бўғин кадрларини тайёрлаш тизими йўлга қўйиш мақсадида Марказий Осиё атроф-муҳит ва иқлим ўзгаришини ўрганиш университетига (Green University) ўтказиб берилишини таъминлаш.
</t>
    </r>
    <r>
      <rPr>
        <i/>
        <sz val="14"/>
        <color rgb="FF000000"/>
        <rFont val="Cambria"/>
        <family val="1"/>
        <charset val="204"/>
      </rPr>
      <t>Amalga oshirish mexanizmi
1. Ўзбекистон қишлоқ хўжалиги фанлари академиясига тегишли бўлган бино-иншоотларни белгиланган тартибда Марказий Осиё атроф-муҳит ва иқлим ўзгаришини ўрганиш университетига (Green University) беғараз ўтказиб бериш. Икки ҳафта муддатда</t>
    </r>
  </si>
  <si>
    <t>Кейинги муддатга узайтирилди</t>
  </si>
  <si>
    <r>
      <t xml:space="preserve">3-илова 13-банд-банд
Ер кодекси ва Ўзбекистон Республикаси Президентининг 2022 йил 24 августдаги “Мулк ҳуқуқининг дахлсизлигини ишончли ҳимоя қилиш, мулкий муносабатларга асоссиз аралашувга йўл қўймаслик, хусусий мулкнинг капиталлашув даражасини ошириш чора-тадбирлари тўғрисида”ги ПФ–198-сон Фармони.	Ўзбекистон Республикаси Президентининг 2022 йил 24 августдаги “Мулк ҳуқуқининг дахлсизлигини ишончли ҳимоя қилиш, мулкий муносабатларга асоссиз аралашувга йўл қўймаслик, хусусий мулкнинг капиталлашув даражасини ошириш чора-тадбирлари тўғрисида”ги ПФ–198-сон Фармонига асосан, ер участкасидан ихтиёрий воз кечилганда унга бўлган ҳуқуқнинг бекор қилинишини Вазирлар Маҳкамаси, маҳаллий давлат ҳокимияти органларининг қарори билан расмийлаштириш тартиби бекор қилинган. Бунда ер участкасидан ихтиёрий воз кечиш тўғрисида нотариал тасдиқланган ариза ушбу ер участкасига бўлган ҳуқуқларни бекор қилиш учун асос бўлиб ҳисобланади.
Ўз ўрнида, Ер кодексининг 36-моддасига асосан, бутун ер участкасига ёки унинг бир қисмига эгалик қилиш ҳуқуқи ёхуд ундан доимий ёки муддатли фойдаланиш ҳуқуқи, шунингдек, ер участкасини ижарага олиш ҳуқуқи қуйидаги ҳолларда бекор қилинади:
1) ер участкасидан ихтиёрий воз кечилганда;
Ер участкасига эгалик қилиш ҳуқуқини ёки ер участкасидан доимий ёхуд вақтинча фойдаланиш ҳуқуқини ушбу модда биринчи қисмининг 1, 2, 3 ва 5-бандларида кўрсатилган ҳолларда тугатиш ердан фойдаланиш ҳамда уни муҳофаза қилиш устидан давлат назоратини амалга оширувчи органларнинг тақдимномасига кўра, ҳуқуқлар тугатилишининг асосли эканлигини тасдиқловчи ҳужжатлар асосида тегишинча вилоятлар, Тошкент шаҳар ҳокимларининг қарорлари ёки Ўзбекистон Республикаси Вазирлар Маҳкамасининг қарорлари билан амалга оширилади. 
Бунда Ўзбекистон Республикаси Президентининг 2022 йил 24 августдаги “Мулк ҳуқуқининг дахлсизлигини ишончли ҳимоя қилиш, мулкий муносабатларга асоссиз аралашувга йўл қўймаслик, хусусий мулкнинг капиталлашув даражасини ошириш чора-тадбирлари тўғрисида”ги ПФ–198-сон Фармонига мувофиқ бекор қилинган тартиб Ер кодексида ўз аксини топмаган.	
</t>
    </r>
    <r>
      <rPr>
        <b/>
        <i/>
        <sz val="12"/>
        <color rgb="FF000000"/>
        <rFont val="Cambria"/>
        <family val="1"/>
        <charset val="204"/>
      </rPr>
      <t xml:space="preserve">Механизм: Норматив-ҳуқуқий ҳужжат лойиҳаси.
</t>
    </r>
    <r>
      <rPr>
        <i/>
        <sz val="12"/>
        <color rgb="FF000000"/>
        <rFont val="Cambria"/>
        <family val="1"/>
        <charset val="204"/>
      </rPr>
      <t>Лойиҳада Ер кодекси ва Ўзбекистон Республикаси Президентининг 2022 йил 24 августдаги “Мулк ҳуқуқининг дахлсизлигини ишончли ҳимоя қилиш, мулкий муносабатларга асоссиз аралашувга йўл қўймаслик, хусусий мулкнинг капиталлашув даражасини ошириш чора-тадбирлари тўғрисида”ги ПФ–198-сон Фармони нормалари ўртасидаги зиддият бартараф этилишини назарда тутиш.	2026 йил апрель</t>
    </r>
  </si>
  <si>
    <r>
      <rPr>
        <b/>
        <sz val="14"/>
        <color rgb="FF000000"/>
        <rFont val="Cambria"/>
        <family val="1"/>
        <charset val="204"/>
      </rPr>
      <t xml:space="preserve">2-илова 17.2-банд
</t>
    </r>
    <r>
      <rPr>
        <sz val="14"/>
        <color rgb="FF000000"/>
        <rFont val="Cambria"/>
        <family val="1"/>
        <charset val="204"/>
      </rPr>
      <t xml:space="preserve">Навоий вилояти Кармана туманида жойлашган Ўзбекистон қишлоқ хўжалиги фанлари академияси биносини экология, атроф-муҳитни муҳофаза қилиш ва иқлим ўзгариши соҳалари бўйича ўрта бўғин кадрларини тайёрлаш тизими йўлга қўйиш мақсадида Марказий Осиё атроф-муҳит ва иқлим ўзгаришини ўрганиш университетига (Green University) ўтказиб берилишини таъминлаш.
</t>
    </r>
    <r>
      <rPr>
        <i/>
        <sz val="14"/>
        <color rgb="FF000000"/>
        <rFont val="Cambria"/>
        <family val="1"/>
        <charset val="204"/>
      </rPr>
      <t>Amalga oshirish mexanizmi
2. Кармана туманидаги Қишлоқ хўжалиги вазирлиги ҳузуридаги Қишлоқ хўжалигида билим ва инновациялар миллий марказини Навбаҳор тумани Навбаҳор туман 3-сон техникумининг фойдаланмай келинаётган бино ва иншоотларига жойлаштириш. Бир ой муддатда</t>
    </r>
  </si>
  <si>
    <t>DEQ6584</t>
  </si>
  <si>
    <r>
      <rPr>
        <b/>
        <sz val="14"/>
        <color rgb="FF000000"/>
        <rFont val="Cambria"/>
        <family val="1"/>
        <charset val="204"/>
      </rPr>
      <t xml:space="preserve">2-илова 17.3-банд
</t>
    </r>
    <r>
      <rPr>
        <sz val="14"/>
        <color rgb="FF000000"/>
        <rFont val="Cambria"/>
        <family val="1"/>
        <charset val="204"/>
      </rPr>
      <t xml:space="preserve">Навоий вилояти Кармана туманида жойлашган Ўзбекистон қишлоқ хўжалиги фанлари академияси биносини экология, атроф-муҳитни муҳофаза қилиш ва иқлим ўзгариши соҳалари бўйича ўрта бўғин кадрларини тайёрлаш тизими йўлга қўйиш мақсадида Марказий Осиё атроф-муҳит ва иқлим ўзгаришини ўрганиш университетига (Green University) ўтказиб берилишини таъминлаш.
</t>
    </r>
    <r>
      <rPr>
        <i/>
        <sz val="14"/>
        <color rgb="FF000000"/>
        <rFont val="Cambria"/>
        <family val="1"/>
        <charset val="204"/>
      </rPr>
      <t>Amalga oshirish mexanizmi
3. Тегишли кадастр ҳужжатларига белгиланган тартибда ўзгартириш ва қўшимчалар киритиш. Бир ой муддатда</t>
    </r>
  </si>
  <si>
    <t>NOU3536</t>
  </si>
  <si>
    <r>
      <rPr>
        <b/>
        <sz val="14"/>
        <color rgb="FF000000"/>
        <rFont val="Cambria"/>
        <family val="1"/>
        <charset val="204"/>
      </rPr>
      <t xml:space="preserve">2-илова 17.4-банд
</t>
    </r>
    <r>
      <rPr>
        <sz val="14"/>
        <color rgb="FF000000"/>
        <rFont val="Cambria"/>
        <family val="1"/>
        <charset val="204"/>
      </rPr>
      <t xml:space="preserve">Навоий вилояти Кармана туманида жойлашган Ўзбекистон қишлоқ хўжалиги фанлари академияси биносини экология, атроф-муҳитни муҳофаза қилиш ва иқлим ўзгариши соҳалари бўйича ўрта бўғин кадрларини тайёрлаш тизими йўлга қўйиш мақсадида Марказий Осиё атроф-муҳит ва иқлим ўзгаришини ўрганиш университетига (Green University) ўтказиб берилишини таъминлаш.
</t>
    </r>
    <r>
      <rPr>
        <i/>
        <sz val="14"/>
        <color rgb="FF000000"/>
        <rFont val="Cambria"/>
        <family val="1"/>
        <charset val="204"/>
      </rPr>
      <t>Amalga oshirish mexanizmi
4. Экология, атроф-муҳитни муҳофаза қилиш ва иқлим ўзгариши соҳалари бўйича ўрта бўғин кадрларини тайёрлаш мақсадида “яшил” техникум ташкил этиш ишларини амалга ошириш. 2026 йил сентябрь</t>
    </r>
  </si>
  <si>
    <t>ENO7502</t>
  </si>
  <si>
    <t>РТВга юборилган</t>
  </si>
  <si>
    <t>Ҳудудга ўрганиш</t>
  </si>
  <si>
    <t>ПФ-22
16.02.2026</t>
  </si>
  <si>
    <t>8-илова 5-банд
Қишлоқ хўжалиги соҳасида сув танқислигининг олдини олиш тизимини жорий қилиш. Қуйидагиларни назарда тутувчи қишлоқ хўжалиги соҳасида илмий асосланган сув танқислигининг олдини олишга қаратилган дастурни ишлаб чиқиш: генетик тадқиқотлар орқали сувсизликка чидамли навларни яратиш (шоли, буғдой, пахта, маккажўхори, мош, ловия ва бошқалар) ва селекция ишларини кучайтириш; Биотехнологиялар ва ген инженерияси илмий-тадқиқот институтини ташкил этиш; томчилатиб суғориш, ер намини сақловчи технологияларни жорий этиш ва лазерли текислаш орқали суғориш самарадорлигини ошириш; сув танқис ҳудудларда сув кам талаб қиладиган экинларга ўтиш; қишлоқ хўжалиги соҳасида учувчисиз учиш қурилмалари ва сунъий интеллектдан фойдаланишни жадал ривожлантириш.</t>
  </si>
  <si>
    <t>OME2183</t>
  </si>
  <si>
    <t>OEX6338</t>
  </si>
  <si>
    <r>
      <rPr>
        <b/>
        <sz val="14"/>
        <color rgb="FF000000"/>
        <rFont val="Cambria"/>
        <family val="1"/>
        <charset val="204"/>
      </rPr>
      <t xml:space="preserve">2.в-банд
</t>
    </r>
    <r>
      <rPr>
        <sz val="14"/>
        <color rgb="FF000000"/>
        <rFont val="Cambria"/>
        <family val="1"/>
        <charset val="204"/>
      </rPr>
      <t>2. Озиқ-овқат хавфсизлигини таъминлаш бўйича республика комиссиясининг (Ж.Қўчқоров) озиқ-овқат маҳсулотларини етиштириш ва қайта ишлаш ҳажмини ошириш, наслли чорва ва парранда етиштирувчи ҳамда ветеринария хизмати кўрсатувчи тадбиркорлик субъектлари учун молиявий имкониятларни кенгайтириш бўйича қуйидаги таклифлари маъқуллансин:</t>
    </r>
    <r>
      <rPr>
        <i/>
        <sz val="14"/>
        <color rgb="FF000000"/>
        <rFont val="Cambria"/>
        <family val="1"/>
        <charset val="204"/>
      </rPr>
      <t xml:space="preserve">
Amalga oshirish mexanizmi: (в) йирик ва майда шохли қорамолларни боқишга ихтисослашган маҳаллаларга наслни яхшилаш учун хорижий ва маҳаллий ветеринар ва бошқа мутахассисларни Қишлоқ хўжалиги вазирлиги ёки Ветеринария ва чорвачиликни ривожлантириш қўмитаси томонидан жалб қилиш, бунда харажатларнинг 50 фоиз қисмини уларнинг хулосасига асосан тегишлилиги бўйича Деҳқон хўжаликлари ва томорқа ер эгалари фаолиятини қўллаб-қувватлаш жамғармаси маблағлари ҳисобидан қоплаб бериш;</t>
    </r>
  </si>
  <si>
    <t>2026 йил 1 апрель соат 17:00 ҳолатига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</si>
</sst>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6" x14ac:knownFonts="1">
    <font>
      <sz val="11"/>
      <color theme="1"/>
      <name val="Calibri"/>
      <charset val="204"/>
      <scheme val="minor"/>
    </font>
    <font>
      <sz val="11"/>
      <color theme="1"/>
      <name val="Times New Roman"/>
      <family val="1"/>
      <charset val="204"/>
    </font>
    <font>
      <sz val="14"/>
      <color theme="1"/>
      <name val="Times New Roman"/>
      <family val="1"/>
      <charset val="204"/>
    </font>
    <font>
      <b/>
      <sz val="11"/>
      <color theme="1"/>
      <name val="Times New Roman"/>
      <family val="1"/>
      <charset val="204"/>
    </font>
    <font>
      <b/>
      <sz val="16"/>
      <name val="Times New Roman"/>
      <family val="1"/>
      <charset val="204"/>
    </font>
    <font>
      <sz val="10"/>
      <name val="Times New Roman"/>
      <family val="1"/>
      <charset val="204"/>
    </font>
    <font>
      <b/>
      <i/>
      <sz val="14"/>
      <name val="Times New Roman"/>
      <family val="1"/>
      <charset val="204"/>
    </font>
    <font>
      <b/>
      <sz val="14"/>
      <name val="Times New Roman"/>
      <family val="1"/>
      <charset val="204"/>
    </font>
    <font>
      <b/>
      <sz val="12"/>
      <name val="Times New Roman"/>
      <family val="1"/>
      <charset val="204"/>
    </font>
    <font>
      <sz val="16"/>
      <name val="Times"/>
      <charset val="204"/>
    </font>
    <font>
      <sz val="14"/>
      <name val="Times New Roman"/>
      <family val="1"/>
      <charset val="204"/>
    </font>
    <font>
      <b/>
      <sz val="14"/>
      <color theme="1"/>
      <name val="Times New Roman"/>
      <family val="1"/>
      <charset val="204"/>
    </font>
    <font>
      <sz val="14"/>
      <color rgb="FF000000"/>
      <name val="Cambria"/>
      <family val="1"/>
      <charset val="204"/>
    </font>
    <font>
      <sz val="14"/>
      <name val="Cambria"/>
      <family val="1"/>
      <charset val="204"/>
    </font>
    <font>
      <sz val="14"/>
      <color theme="1"/>
      <name val="Cambria"/>
      <family val="1"/>
      <charset val="204"/>
    </font>
    <font>
      <sz val="11"/>
      <color theme="1"/>
      <name val="Cambria"/>
      <family val="1"/>
      <charset val="204"/>
    </font>
    <font>
      <b/>
      <sz val="11"/>
      <color rgb="FFFF0000"/>
      <name val="Cambria"/>
      <family val="1"/>
      <charset val="204"/>
    </font>
    <font>
      <b/>
      <sz val="14"/>
      <color rgb="FF000000"/>
      <name val="Cambria"/>
      <family val="1"/>
      <charset val="204"/>
    </font>
    <font>
      <b/>
      <sz val="14"/>
      <name val="Cambria"/>
      <family val="1"/>
      <charset val="204"/>
    </font>
    <font>
      <sz val="11"/>
      <color theme="1"/>
      <name val="Calibri"/>
      <family val="2"/>
      <charset val="204"/>
      <scheme val="minor"/>
    </font>
    <font>
      <b/>
      <sz val="14"/>
      <color rgb="FF0070C0"/>
      <name val="Cambria"/>
      <family val="1"/>
      <charset val="204"/>
    </font>
    <font>
      <b/>
      <sz val="14"/>
      <color rgb="FF0070C0"/>
      <name val="Times New Roman"/>
      <family val="1"/>
      <charset val="204"/>
    </font>
    <font>
      <b/>
      <sz val="16"/>
      <color rgb="FF0070C0"/>
      <name val="Times New Roman"/>
      <family val="1"/>
      <charset val="204"/>
    </font>
    <font>
      <i/>
      <sz val="12"/>
      <name val="Times New Roman"/>
      <family val="1"/>
      <charset val="204"/>
    </font>
    <font>
      <sz val="11"/>
      <color theme="1"/>
      <name val="Calibri"/>
      <family val="2"/>
      <scheme val="minor"/>
    </font>
    <font>
      <b/>
      <sz val="16"/>
      <name val="Cambria"/>
      <family val="1"/>
      <charset val="204"/>
    </font>
    <font>
      <b/>
      <sz val="16"/>
      <color rgb="FF0070C0"/>
      <name val="Cambria"/>
      <family val="1"/>
      <charset val="204"/>
    </font>
    <font>
      <b/>
      <i/>
      <sz val="12"/>
      <name val="Cambria"/>
      <family val="1"/>
      <charset val="204"/>
    </font>
    <font>
      <b/>
      <sz val="13"/>
      <name val="Cambria"/>
      <family val="1"/>
      <charset val="204"/>
    </font>
    <font>
      <b/>
      <sz val="12"/>
      <name val="Cambria"/>
      <family val="1"/>
      <charset val="204"/>
    </font>
    <font>
      <i/>
      <sz val="11"/>
      <name val="Cambria"/>
      <family val="1"/>
      <charset val="204"/>
    </font>
    <font>
      <b/>
      <sz val="14"/>
      <color theme="1"/>
      <name val="Cambria"/>
      <family val="1"/>
      <charset val="204"/>
    </font>
    <font>
      <b/>
      <sz val="16"/>
      <color rgb="FFFF0000"/>
      <name val="Cambria"/>
      <family val="1"/>
      <charset val="204"/>
    </font>
    <font>
      <i/>
      <sz val="16"/>
      <name val="Cambria"/>
      <family val="1"/>
      <charset val="204"/>
    </font>
    <font>
      <sz val="16"/>
      <name val="Cambria"/>
      <family val="1"/>
      <charset val="204"/>
    </font>
    <font>
      <b/>
      <sz val="14"/>
      <color rgb="FFC00000"/>
      <name val="Cambria"/>
      <family val="1"/>
      <charset val="204"/>
    </font>
    <font>
      <b/>
      <sz val="14"/>
      <color theme="9" tint="-0.499984740745262"/>
      <name val="Cambria"/>
      <family val="1"/>
      <charset val="204"/>
    </font>
    <font>
      <i/>
      <sz val="12"/>
      <color rgb="FF000000"/>
      <name val="Cambria"/>
      <family val="1"/>
      <charset val="204"/>
    </font>
    <font>
      <b/>
      <sz val="16"/>
      <color rgb="FFC00000"/>
      <name val="Cambria"/>
      <family val="1"/>
      <charset val="204"/>
    </font>
    <font>
      <sz val="12"/>
      <color theme="1"/>
      <name val="Cambria"/>
      <family val="1"/>
      <charset val="204"/>
    </font>
    <font>
      <b/>
      <sz val="12"/>
      <color rgb="FF000000"/>
      <name val="Cambria"/>
      <family val="1"/>
      <charset val="204"/>
    </font>
    <font>
      <b/>
      <sz val="14"/>
      <color rgb="FFFF0000"/>
      <name val="Cambria"/>
      <family val="1"/>
      <charset val="204"/>
    </font>
    <font>
      <sz val="16"/>
      <color theme="1"/>
      <name val="Cambria"/>
      <family val="1"/>
      <charset val="204"/>
    </font>
    <font>
      <b/>
      <i/>
      <u/>
      <sz val="16"/>
      <color rgb="FF0070C0"/>
      <name val="Cambria"/>
      <family val="1"/>
      <charset val="204"/>
    </font>
    <font>
      <sz val="16"/>
      <name val="Cambria"/>
      <family val="1"/>
    </font>
    <font>
      <i/>
      <sz val="14"/>
      <name val="Cambria"/>
      <family val="1"/>
      <charset val="204"/>
    </font>
    <font>
      <b/>
      <sz val="12"/>
      <color rgb="FFFF0000"/>
      <name val="Cambria"/>
      <family val="1"/>
      <charset val="204"/>
    </font>
    <font>
      <b/>
      <sz val="15"/>
      <name val="Cambria"/>
      <family val="1"/>
      <charset val="204"/>
    </font>
    <font>
      <b/>
      <sz val="15"/>
      <color rgb="FFFF0000"/>
      <name val="Cambria"/>
      <family val="1"/>
      <charset val="204"/>
    </font>
    <font>
      <sz val="15"/>
      <name val="Cambria"/>
      <family val="1"/>
      <charset val="204"/>
    </font>
    <font>
      <sz val="15"/>
      <color rgb="FFFF0000"/>
      <name val="Cambria"/>
      <family val="1"/>
      <charset val="204"/>
    </font>
    <font>
      <b/>
      <i/>
      <sz val="12"/>
      <color rgb="FFC00000"/>
      <name val="Cambria"/>
      <family val="1"/>
      <charset val="204"/>
    </font>
    <font>
      <b/>
      <i/>
      <sz val="14"/>
      <name val="Cambria"/>
      <family val="1"/>
      <charset val="204"/>
    </font>
    <font>
      <b/>
      <i/>
      <sz val="15"/>
      <name val="Cambria"/>
      <family val="1"/>
      <charset val="204"/>
    </font>
    <font>
      <i/>
      <sz val="15"/>
      <name val="Cambria"/>
      <family val="1"/>
      <charset val="204"/>
    </font>
    <font>
      <sz val="11"/>
      <color theme="1"/>
      <name val="Calibri"/>
      <family val="2"/>
      <charset val="204"/>
      <scheme val="minor"/>
    </font>
    <font>
      <b/>
      <sz val="18"/>
      <color rgb="FF000000"/>
      <name val="Cambria"/>
      <family val="1"/>
      <charset val="204"/>
    </font>
    <font>
      <b/>
      <sz val="18"/>
      <color rgb="FF0070C0"/>
      <name val="Cambria"/>
      <family val="1"/>
      <charset val="204"/>
    </font>
    <font>
      <b/>
      <u/>
      <sz val="18"/>
      <color rgb="FFC00000"/>
      <name val="Cambria"/>
      <family val="1"/>
      <charset val="204"/>
    </font>
    <font>
      <b/>
      <sz val="18"/>
      <color rgb="FFC00000"/>
      <name val="Cambria"/>
      <family val="1"/>
      <charset val="204"/>
    </font>
    <font>
      <b/>
      <sz val="20"/>
      <name val="Cambria"/>
      <family val="1"/>
      <charset val="204"/>
    </font>
    <font>
      <b/>
      <sz val="20"/>
      <color rgb="FFC00000"/>
      <name val="Cambria"/>
      <family val="1"/>
      <charset val="204"/>
    </font>
    <font>
      <b/>
      <i/>
      <u/>
      <sz val="20"/>
      <color rgb="FF0070C0"/>
      <name val="Cambria"/>
      <family val="1"/>
      <charset val="204"/>
    </font>
    <font>
      <i/>
      <sz val="14"/>
      <color rgb="FF000000"/>
      <name val="Cambria"/>
      <family val="1"/>
      <charset val="204"/>
    </font>
    <font>
      <b/>
      <i/>
      <sz val="12"/>
      <color rgb="FF000000"/>
      <name val="Cambria"/>
      <family val="1"/>
      <charset val="204"/>
    </font>
    <font>
      <sz val="12"/>
      <color rgb="FF000000"/>
      <name val="Cambria"/>
      <family val="1"/>
      <charset val="204"/>
    </font>
  </fonts>
  <fills count="17">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9" tint="0.79995117038483843"/>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s>
  <borders count="34">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s>
  <cellStyleXfs count="4">
    <xf numFmtId="0" fontId="0" fillId="0" borderId="0"/>
    <xf numFmtId="0" fontId="19" fillId="0" borderId="0"/>
    <xf numFmtId="0" fontId="24" fillId="0" borderId="0"/>
    <xf numFmtId="9" fontId="55" fillId="0" borderId="0" applyFont="0" applyFill="0" applyBorder="0" applyAlignment="0" applyProtection="0"/>
  </cellStyleXfs>
  <cellXfs count="225">
    <xf numFmtId="0" fontId="0" fillId="0" borderId="0" xfId="0"/>
    <xf numFmtId="0" fontId="1" fillId="2" borderId="0" xfId="0" applyFont="1" applyFill="1"/>
    <xf numFmtId="0" fontId="1" fillId="3" borderId="0" xfId="0" applyFont="1" applyFill="1"/>
    <xf numFmtId="0" fontId="2" fillId="0" borderId="0" xfId="0" applyFont="1"/>
    <xf numFmtId="0" fontId="3" fillId="3" borderId="0" xfId="0" applyFont="1" applyFill="1" applyAlignment="1">
      <alignment horizontal="center" vertical="center"/>
    </xf>
    <xf numFmtId="0" fontId="1" fillId="0" borderId="0" xfId="0" applyFont="1"/>
    <xf numFmtId="0" fontId="1" fillId="0" borderId="0" xfId="0" applyFont="1" applyAlignment="1">
      <alignment horizontal="center" vertical="center"/>
    </xf>
    <xf numFmtId="0" fontId="5" fillId="0" borderId="0" xfId="0" applyFont="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wrapText="1"/>
    </xf>
    <xf numFmtId="164" fontId="7" fillId="3" borderId="10" xfId="0" applyNumberFormat="1" applyFont="1" applyFill="1" applyBorder="1" applyAlignment="1">
      <alignment horizontal="center" vertical="center" wrapText="1"/>
    </xf>
    <xf numFmtId="0" fontId="9" fillId="4" borderId="11" xfId="1" applyFont="1" applyFill="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5" borderId="1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164" fontId="2" fillId="0" borderId="14" xfId="0" applyNumberFormat="1" applyFont="1" applyBorder="1" applyAlignment="1">
      <alignment horizontal="center" vertical="center"/>
    </xf>
    <xf numFmtId="0" fontId="2" fillId="0" borderId="13" xfId="0" applyFont="1" applyBorder="1" applyAlignment="1">
      <alignment horizontal="left" vertical="center" wrapText="1"/>
    </xf>
    <xf numFmtId="0" fontId="3" fillId="8" borderId="12" xfId="0" applyFont="1" applyFill="1" applyBorder="1" applyAlignment="1">
      <alignment horizontal="center" vertical="center"/>
    </xf>
    <xf numFmtId="0" fontId="7" fillId="8" borderId="13" xfId="0" applyFont="1" applyFill="1" applyBorder="1" applyAlignment="1">
      <alignment horizontal="center" vertical="center" wrapText="1"/>
    </xf>
    <xf numFmtId="165" fontId="7" fillId="8" borderId="13" xfId="0" applyNumberFormat="1" applyFont="1" applyFill="1" applyBorder="1" applyAlignment="1">
      <alignment horizontal="center" vertical="center" wrapText="1"/>
    </xf>
    <xf numFmtId="164" fontId="11" fillId="8" borderId="14" xfId="0" applyNumberFormat="1" applyFont="1" applyFill="1" applyBorder="1" applyAlignment="1">
      <alignment horizontal="center" vertical="center"/>
    </xf>
    <xf numFmtId="0" fontId="10" fillId="6" borderId="13" xfId="1"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left" vertical="center" wrapText="1"/>
    </xf>
    <xf numFmtId="0" fontId="1" fillId="2" borderId="0" xfId="0" applyFont="1" applyFill="1" applyAlignment="1">
      <alignment vertical="center"/>
    </xf>
    <xf numFmtId="0" fontId="1" fillId="3" borderId="0" xfId="0" applyFont="1" applyFill="1" applyAlignment="1">
      <alignment vertical="center"/>
    </xf>
    <xf numFmtId="0" fontId="2" fillId="0" borderId="0" xfId="0" applyFont="1" applyAlignment="1">
      <alignment vertical="center"/>
    </xf>
    <xf numFmtId="0" fontId="14" fillId="0" borderId="0" xfId="1" applyFont="1"/>
    <xf numFmtId="0" fontId="15" fillId="0" borderId="0" xfId="1" applyFont="1"/>
    <xf numFmtId="0" fontId="15" fillId="0" borderId="0" xfId="1" applyFont="1" applyAlignment="1">
      <alignment vertical="top"/>
    </xf>
    <xf numFmtId="0" fontId="17" fillId="0" borderId="0" xfId="1" applyFont="1" applyAlignment="1">
      <alignment horizontal="center" vertical="center" wrapText="1"/>
    </xf>
    <xf numFmtId="0" fontId="1" fillId="0" borderId="0" xfId="0" applyFont="1" applyAlignment="1">
      <alignment vertical="center"/>
    </xf>
    <xf numFmtId="0" fontId="1" fillId="10" borderId="0" xfId="0" applyFont="1" applyFill="1" applyAlignment="1">
      <alignment vertical="center"/>
    </xf>
    <xf numFmtId="0" fontId="11" fillId="3" borderId="0" xfId="0" applyFont="1" applyFill="1" applyAlignment="1">
      <alignment horizontal="center" vertical="center"/>
    </xf>
    <xf numFmtId="0" fontId="11" fillId="10" borderId="0" xfId="0" applyFont="1" applyFill="1" applyAlignment="1">
      <alignment vertical="center"/>
    </xf>
    <xf numFmtId="0" fontId="2" fillId="10" borderId="0" xfId="0" applyFont="1" applyFill="1" applyAlignment="1">
      <alignment vertical="center"/>
    </xf>
    <xf numFmtId="0" fontId="17" fillId="11" borderId="13" xfId="1" applyFont="1" applyFill="1" applyBorder="1" applyAlignment="1">
      <alignment horizontal="center" vertical="center" wrapText="1"/>
    </xf>
    <xf numFmtId="0" fontId="17" fillId="14" borderId="13" xfId="1" applyFont="1" applyFill="1" applyBorder="1" applyAlignment="1">
      <alignment horizontal="center" vertical="center" wrapText="1"/>
    </xf>
    <xf numFmtId="0" fontId="15" fillId="0" borderId="0" xfId="0" applyFont="1" applyAlignment="1">
      <alignment horizontal="left" vertical="center"/>
    </xf>
    <xf numFmtId="0" fontId="15" fillId="10" borderId="0" xfId="0" applyFont="1" applyFill="1" applyAlignment="1">
      <alignment horizontal="left" vertical="center"/>
    </xf>
    <xf numFmtId="0" fontId="25" fillId="4" borderId="13" xfId="0" applyFont="1" applyFill="1" applyBorder="1" applyAlignment="1">
      <alignment horizontal="left" vertical="center" wrapText="1"/>
    </xf>
    <xf numFmtId="0" fontId="34" fillId="0" borderId="13" xfId="0" applyFont="1" applyBorder="1" applyAlignment="1">
      <alignment horizontal="left" vertical="center" wrapText="1"/>
    </xf>
    <xf numFmtId="0" fontId="34" fillId="0" borderId="13" xfId="1" applyFont="1" applyBorder="1" applyAlignment="1">
      <alignment vertical="center"/>
    </xf>
    <xf numFmtId="0" fontId="34" fillId="0" borderId="13" xfId="1" applyFont="1" applyBorder="1" applyAlignment="1">
      <alignment horizontal="left" vertical="center"/>
    </xf>
    <xf numFmtId="0" fontId="34" fillId="0" borderId="13" xfId="0" applyFont="1" applyBorder="1" applyAlignment="1">
      <alignment vertical="center"/>
    </xf>
    <xf numFmtId="0" fontId="35" fillId="7" borderId="13" xfId="1" applyFont="1" applyFill="1" applyBorder="1" applyAlignment="1">
      <alignment horizontal="center" vertical="center" textRotation="90" wrapText="1"/>
    </xf>
    <xf numFmtId="0" fontId="36" fillId="12" borderId="13" xfId="1" applyFont="1" applyFill="1" applyBorder="1" applyAlignment="1">
      <alignment horizontal="center" vertical="center" textRotation="90" wrapText="1"/>
    </xf>
    <xf numFmtId="0" fontId="31" fillId="0" borderId="13" xfId="1" applyFont="1" applyBorder="1" applyAlignment="1">
      <alignment horizontal="center"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applyAlignment="1">
      <alignment vertical="center"/>
    </xf>
    <xf numFmtId="0" fontId="42" fillId="0" borderId="13" xfId="0" applyFont="1" applyBorder="1" applyAlignment="1">
      <alignment vertical="center"/>
    </xf>
    <xf numFmtId="0" fontId="34" fillId="10" borderId="13" xfId="1" applyFont="1" applyFill="1" applyBorder="1" applyAlignment="1">
      <alignment vertical="center"/>
    </xf>
    <xf numFmtId="0" fontId="17" fillId="13" borderId="15" xfId="1" applyFont="1" applyFill="1" applyBorder="1" applyAlignment="1">
      <alignment horizontal="center" vertical="center" wrapText="1"/>
    </xf>
    <xf numFmtId="0" fontId="17" fillId="7" borderId="13" xfId="1" applyFont="1" applyFill="1" applyBorder="1" applyAlignment="1">
      <alignment horizontal="center" vertical="center" wrapText="1"/>
    </xf>
    <xf numFmtId="0" fontId="44" fillId="10" borderId="13" xfId="0" applyFont="1" applyFill="1" applyBorder="1" applyAlignment="1">
      <alignment horizontal="left" vertical="center" wrapText="1"/>
    </xf>
    <xf numFmtId="0" fontId="18" fillId="10" borderId="0" xfId="0" applyFont="1" applyFill="1" applyBorder="1" applyAlignment="1">
      <alignment vertical="center"/>
    </xf>
    <xf numFmtId="0" fontId="27" fillId="10" borderId="0" xfId="0" applyFont="1" applyFill="1" applyBorder="1" applyAlignment="1">
      <alignment vertical="center"/>
    </xf>
    <xf numFmtId="0" fontId="45" fillId="10" borderId="0" xfId="0" applyFont="1" applyFill="1" applyBorder="1" applyAlignment="1">
      <alignment vertical="center"/>
    </xf>
    <xf numFmtId="0" fontId="34" fillId="10" borderId="13" xfId="0" applyFont="1" applyFill="1" applyBorder="1" applyAlignment="1">
      <alignment horizontal="left" vertical="center" wrapText="1"/>
    </xf>
    <xf numFmtId="0" fontId="34" fillId="0" borderId="6" xfId="0" applyFont="1" applyBorder="1" applyAlignment="1">
      <alignment horizontal="left" vertical="center" wrapText="1"/>
    </xf>
    <xf numFmtId="0" fontId="25" fillId="4" borderId="9" xfId="0" applyFont="1" applyFill="1" applyBorder="1" applyAlignment="1">
      <alignment horizontal="left" vertical="center" wrapText="1"/>
    </xf>
    <xf numFmtId="0" fontId="34" fillId="10" borderId="13" xfId="1" applyFont="1" applyFill="1" applyBorder="1" applyAlignment="1">
      <alignment horizontal="left" vertical="center"/>
    </xf>
    <xf numFmtId="0" fontId="34" fillId="10" borderId="6" xfId="0" applyFont="1" applyFill="1" applyBorder="1" applyAlignment="1">
      <alignment horizontal="left" vertical="center" wrapText="1"/>
    </xf>
    <xf numFmtId="0" fontId="47" fillId="9" borderId="9" xfId="0" applyFont="1" applyFill="1" applyBorder="1" applyAlignment="1">
      <alignment horizontal="center" vertical="center" wrapText="1"/>
    </xf>
    <xf numFmtId="9" fontId="47" fillId="9" borderId="9" xfId="0" applyNumberFormat="1" applyFont="1" applyFill="1" applyBorder="1" applyAlignment="1">
      <alignment horizontal="center" vertical="center" wrapText="1"/>
    </xf>
    <xf numFmtId="0" fontId="48" fillId="9" borderId="9" xfId="0" applyFont="1" applyFill="1" applyBorder="1" applyAlignment="1">
      <alignment horizontal="center" vertical="center" wrapText="1"/>
    </xf>
    <xf numFmtId="0" fontId="47" fillId="9" borderId="10" xfId="0" applyFont="1" applyFill="1" applyBorder="1" applyAlignment="1">
      <alignment horizontal="center" vertical="center" wrapText="1"/>
    </xf>
    <xf numFmtId="0" fontId="47" fillId="4" borderId="13" xfId="0" applyFont="1" applyFill="1" applyBorder="1" applyAlignment="1">
      <alignment horizontal="center" vertical="center" wrapText="1"/>
    </xf>
    <xf numFmtId="9" fontId="47" fillId="4" borderId="13" xfId="0" applyNumberFormat="1" applyFont="1" applyFill="1" applyBorder="1" applyAlignment="1">
      <alignment horizontal="center" vertical="center" wrapText="1"/>
    </xf>
    <xf numFmtId="0" fontId="47" fillId="4" borderId="14" xfId="0" applyFont="1" applyFill="1" applyBorder="1" applyAlignment="1">
      <alignment horizontal="center" vertical="center" wrapText="1"/>
    </xf>
    <xf numFmtId="0" fontId="49" fillId="10" borderId="13" xfId="0" applyFont="1" applyFill="1" applyBorder="1" applyAlignment="1">
      <alignment horizontal="center" vertical="center" wrapText="1"/>
    </xf>
    <xf numFmtId="9" fontId="49" fillId="10" borderId="13" xfId="0" applyNumberFormat="1" applyFont="1" applyFill="1" applyBorder="1" applyAlignment="1">
      <alignment horizontal="center" vertical="center" wrapText="1"/>
    </xf>
    <xf numFmtId="0" fontId="50" fillId="10" borderId="13" xfId="0" applyFont="1" applyFill="1" applyBorder="1" applyAlignment="1">
      <alignment horizontal="center" vertical="center" wrapText="1"/>
    </xf>
    <xf numFmtId="0" fontId="49" fillId="10" borderId="14" xfId="0" applyFont="1" applyFill="1" applyBorder="1" applyAlignment="1">
      <alignment horizontal="center" vertical="center" wrapText="1"/>
    </xf>
    <xf numFmtId="0" fontId="49" fillId="0" borderId="13" xfId="0" applyFont="1" applyBorder="1" applyAlignment="1">
      <alignment horizontal="center" vertical="center" wrapText="1"/>
    </xf>
    <xf numFmtId="9" fontId="49" fillId="0" borderId="13" xfId="0" applyNumberFormat="1" applyFont="1" applyBorder="1" applyAlignment="1">
      <alignment horizontal="center" vertical="center" wrapText="1"/>
    </xf>
    <xf numFmtId="0" fontId="48" fillId="4" borderId="13" xfId="0" applyFont="1" applyFill="1" applyBorder="1" applyAlignment="1">
      <alignment horizontal="center" vertical="center" wrapText="1"/>
    </xf>
    <xf numFmtId="0" fontId="49" fillId="0" borderId="6" xfId="0" applyFont="1" applyBorder="1" applyAlignment="1">
      <alignment horizontal="center" vertical="center" wrapText="1"/>
    </xf>
    <xf numFmtId="9" fontId="49" fillId="0" borderId="6" xfId="0" applyNumberFormat="1" applyFont="1" applyBorder="1" applyAlignment="1">
      <alignment horizontal="center" vertical="center" wrapText="1"/>
    </xf>
    <xf numFmtId="9" fontId="49" fillId="10" borderId="6" xfId="0" applyNumberFormat="1" applyFont="1" applyFill="1" applyBorder="1" applyAlignment="1">
      <alignment horizontal="center" vertical="center" wrapText="1"/>
    </xf>
    <xf numFmtId="0" fontId="47" fillId="4" borderId="9" xfId="0" applyFont="1" applyFill="1" applyBorder="1" applyAlignment="1">
      <alignment horizontal="center" vertical="center" wrapText="1"/>
    </xf>
    <xf numFmtId="9" fontId="47" fillId="4" borderId="9" xfId="0" applyNumberFormat="1" applyFont="1" applyFill="1" applyBorder="1" applyAlignment="1">
      <alignment horizontal="center" vertical="center" wrapText="1"/>
    </xf>
    <xf numFmtId="0" fontId="48" fillId="4" borderId="9" xfId="0" applyFont="1" applyFill="1" applyBorder="1" applyAlignment="1">
      <alignment horizontal="center" vertical="center" wrapText="1"/>
    </xf>
    <xf numFmtId="0" fontId="47" fillId="4" borderId="10" xfId="0" applyFont="1" applyFill="1" applyBorder="1" applyAlignment="1">
      <alignment horizontal="center" vertical="center" wrapText="1"/>
    </xf>
    <xf numFmtId="0" fontId="49" fillId="10" borderId="6" xfId="0" applyFont="1" applyFill="1" applyBorder="1" applyAlignment="1">
      <alignment horizontal="center" vertical="center" wrapText="1"/>
    </xf>
    <xf numFmtId="0" fontId="50" fillId="10" borderId="6" xfId="0" applyFont="1" applyFill="1" applyBorder="1" applyAlignment="1">
      <alignment horizontal="center" vertical="center" wrapText="1"/>
    </xf>
    <xf numFmtId="0" fontId="32" fillId="0" borderId="13" xfId="1" applyFont="1" applyBorder="1" applyAlignment="1">
      <alignment vertical="center"/>
    </xf>
    <xf numFmtId="0" fontId="32" fillId="0" borderId="13" xfId="0" applyFont="1" applyBorder="1" applyAlignment="1">
      <alignment horizontal="left" vertical="center" wrapText="1"/>
    </xf>
    <xf numFmtId="0" fontId="32" fillId="10" borderId="13" xfId="0" applyFont="1" applyFill="1" applyBorder="1" applyAlignment="1">
      <alignment horizontal="left" vertical="center" wrapText="1"/>
    </xf>
    <xf numFmtId="0" fontId="49" fillId="10" borderId="7" xfId="0" applyFont="1" applyFill="1" applyBorder="1" applyAlignment="1">
      <alignment horizontal="center" vertical="center" wrapText="1"/>
    </xf>
    <xf numFmtId="0" fontId="18" fillId="16" borderId="14" xfId="0" applyFont="1" applyFill="1" applyBorder="1" applyAlignment="1">
      <alignment vertical="center" wrapText="1"/>
    </xf>
    <xf numFmtId="0" fontId="18" fillId="16" borderId="4" xfId="0" applyFont="1" applyFill="1" applyBorder="1" applyAlignment="1">
      <alignment vertical="center" wrapText="1"/>
    </xf>
    <xf numFmtId="0" fontId="18" fillId="16" borderId="17" xfId="0" applyFont="1" applyFill="1" applyBorder="1" applyAlignment="1">
      <alignment vertical="center" wrapText="1"/>
    </xf>
    <xf numFmtId="0" fontId="18" fillId="16" borderId="15" xfId="0" applyFont="1" applyFill="1" applyBorder="1" applyAlignment="1">
      <alignment vertical="center" wrapText="1"/>
    </xf>
    <xf numFmtId="0" fontId="15" fillId="2" borderId="16" xfId="0" applyFont="1" applyFill="1" applyBorder="1" applyAlignment="1">
      <alignment horizontal="left" vertical="center"/>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31" fillId="3" borderId="24" xfId="0" applyFont="1" applyFill="1" applyBorder="1" applyAlignment="1">
      <alignment horizontal="left" vertical="center"/>
    </xf>
    <xf numFmtId="0" fontId="31" fillId="10" borderId="18" xfId="0" applyFont="1" applyFill="1" applyBorder="1" applyAlignment="1">
      <alignment horizontal="left" vertical="center"/>
    </xf>
    <xf numFmtId="0" fontId="13" fillId="6" borderId="18" xfId="0" applyFont="1" applyFill="1" applyBorder="1" applyAlignment="1">
      <alignment vertical="center"/>
    </xf>
    <xf numFmtId="0" fontId="31" fillId="10" borderId="18" xfId="0" applyFont="1" applyFill="1" applyBorder="1" applyAlignment="1">
      <alignment vertical="center"/>
    </xf>
    <xf numFmtId="0" fontId="13" fillId="0" borderId="18" xfId="1" applyFont="1" applyBorder="1" applyAlignment="1">
      <alignment vertical="center"/>
    </xf>
    <xf numFmtId="0" fontId="13" fillId="0" borderId="18" xfId="0" applyFont="1" applyBorder="1" applyAlignment="1">
      <alignment vertical="center"/>
    </xf>
    <xf numFmtId="0" fontId="13" fillId="10" borderId="18" xfId="0" applyFont="1" applyFill="1" applyBorder="1" applyAlignment="1">
      <alignment vertical="center"/>
    </xf>
    <xf numFmtId="0" fontId="14" fillId="10" borderId="18" xfId="0" applyFont="1" applyFill="1" applyBorder="1" applyAlignment="1">
      <alignment vertical="center"/>
    </xf>
    <xf numFmtId="0" fontId="13" fillId="10" borderId="18" xfId="1" applyFont="1" applyFill="1" applyBorder="1" applyAlignment="1">
      <alignment vertical="center"/>
    </xf>
    <xf numFmtId="0" fontId="47" fillId="9" borderId="25" xfId="0" applyFont="1" applyFill="1" applyBorder="1" applyAlignment="1">
      <alignment horizontal="center" vertical="center" wrapText="1"/>
    </xf>
    <xf numFmtId="0" fontId="47" fillId="4" borderId="15" xfId="0" applyFont="1" applyFill="1" applyBorder="1" applyAlignment="1">
      <alignment horizontal="center" vertical="center" wrapText="1"/>
    </xf>
    <xf numFmtId="0" fontId="49" fillId="10" borderId="15" xfId="0" applyFont="1" applyFill="1" applyBorder="1" applyAlignment="1">
      <alignment horizontal="center" vertical="center" wrapText="1"/>
    </xf>
    <xf numFmtId="0" fontId="49" fillId="10" borderId="21" xfId="0" applyFont="1" applyFill="1" applyBorder="1" applyAlignment="1">
      <alignment horizontal="center" vertical="center" wrapText="1"/>
    </xf>
    <xf numFmtId="0" fontId="47" fillId="4" borderId="25" xfId="0" applyFont="1" applyFill="1" applyBorder="1" applyAlignment="1">
      <alignment horizontal="center" vertical="center" wrapText="1"/>
    </xf>
    <xf numFmtId="0" fontId="51" fillId="10" borderId="0" xfId="0" applyFont="1" applyFill="1" applyBorder="1" applyAlignment="1">
      <alignment vertical="center"/>
    </xf>
    <xf numFmtId="0" fontId="18" fillId="16" borderId="6" xfId="0" applyFont="1" applyFill="1" applyBorder="1" applyAlignment="1">
      <alignment horizontal="center" vertical="center" wrapText="1"/>
    </xf>
    <xf numFmtId="0" fontId="18" fillId="16" borderId="14" xfId="0" applyFont="1" applyFill="1" applyBorder="1" applyAlignment="1">
      <alignment horizontal="center" vertical="center" wrapText="1"/>
    </xf>
    <xf numFmtId="9" fontId="53" fillId="4" borderId="13" xfId="0" applyNumberFormat="1" applyFont="1" applyFill="1" applyBorder="1" applyAlignment="1">
      <alignment horizontal="center" vertical="center" wrapText="1"/>
    </xf>
    <xf numFmtId="9" fontId="54" fillId="10" borderId="13" xfId="0" applyNumberFormat="1" applyFont="1" applyFill="1" applyBorder="1" applyAlignment="1">
      <alignment horizontal="center" vertical="center" wrapText="1"/>
    </xf>
    <xf numFmtId="165" fontId="1" fillId="0" borderId="0" xfId="0" applyNumberFormat="1" applyFont="1" applyAlignment="1">
      <alignment vertical="center"/>
    </xf>
    <xf numFmtId="9" fontId="3" fillId="0" borderId="0" xfId="0" applyNumberFormat="1" applyFont="1" applyAlignment="1">
      <alignment horizontal="center" vertical="center"/>
    </xf>
    <xf numFmtId="0" fontId="52" fillId="16" borderId="6" xfId="0" applyFont="1" applyFill="1" applyBorder="1" applyAlignment="1">
      <alignment horizontal="center" vertical="center" wrapText="1"/>
    </xf>
    <xf numFmtId="9" fontId="53" fillId="4" borderId="9" xfId="0" applyNumberFormat="1" applyFont="1" applyFill="1" applyBorder="1" applyAlignment="1">
      <alignment horizontal="center" vertical="center" wrapText="1"/>
    </xf>
    <xf numFmtId="0" fontId="47" fillId="9" borderId="27" xfId="0" applyFont="1" applyFill="1" applyBorder="1" applyAlignment="1">
      <alignment horizontal="center" vertical="center" wrapText="1"/>
    </xf>
    <xf numFmtId="1" fontId="47" fillId="9" borderId="27" xfId="0" applyNumberFormat="1" applyFont="1" applyFill="1" applyBorder="1" applyAlignment="1">
      <alignment horizontal="center" vertical="center" wrapText="1"/>
    </xf>
    <xf numFmtId="9" fontId="53" fillId="9" borderId="27" xfId="0" applyNumberFormat="1" applyFont="1" applyFill="1" applyBorder="1" applyAlignment="1">
      <alignment horizontal="center" vertical="center" wrapText="1"/>
    </xf>
    <xf numFmtId="0" fontId="14" fillId="0" borderId="13" xfId="1" applyFont="1" applyBorder="1" applyAlignment="1">
      <alignment horizontal="center" vertical="center" wrapText="1"/>
    </xf>
    <xf numFmtId="0" fontId="25" fillId="0" borderId="0" xfId="0" applyFont="1" applyAlignment="1">
      <alignment horizontal="center" vertical="center" wrapText="1"/>
    </xf>
    <xf numFmtId="9" fontId="15" fillId="0" borderId="0" xfId="3" applyFont="1" applyAlignment="1">
      <alignment horizontal="center" vertical="center"/>
    </xf>
    <xf numFmtId="9" fontId="3" fillId="0" borderId="0" xfId="0" applyNumberFormat="1" applyFont="1" applyAlignment="1">
      <alignment vertical="center" textRotation="90" wrapText="1"/>
    </xf>
    <xf numFmtId="9" fontId="3" fillId="0" borderId="13" xfId="0" applyNumberFormat="1" applyFont="1" applyBorder="1" applyAlignment="1">
      <alignment horizontal="center" vertical="center"/>
    </xf>
    <xf numFmtId="0" fontId="47" fillId="9" borderId="28" xfId="0" applyFont="1" applyFill="1" applyBorder="1" applyAlignment="1">
      <alignment horizontal="center" vertical="center" wrapText="1"/>
    </xf>
    <xf numFmtId="0" fontId="48" fillId="10" borderId="14" xfId="0" applyFont="1" applyFill="1" applyBorder="1" applyAlignment="1">
      <alignment horizontal="center" vertical="center" wrapText="1"/>
    </xf>
    <xf numFmtId="0" fontId="20" fillId="15" borderId="13" xfId="1" applyFont="1" applyFill="1" applyBorder="1" applyAlignment="1">
      <alignment horizontal="center" vertical="center" textRotation="90" wrapText="1"/>
    </xf>
    <xf numFmtId="49" fontId="18" fillId="7" borderId="13" xfId="1" applyNumberFormat="1" applyFont="1" applyFill="1" applyBorder="1" applyAlignment="1">
      <alignment horizontal="center" vertical="center" wrapText="1"/>
    </xf>
    <xf numFmtId="49" fontId="16" fillId="0" borderId="0" xfId="1" applyNumberFormat="1" applyFont="1" applyAlignment="1">
      <alignment horizontal="center" vertical="center"/>
    </xf>
    <xf numFmtId="0" fontId="51" fillId="10" borderId="1" xfId="0" applyFont="1" applyFill="1" applyBorder="1" applyAlignment="1">
      <alignment vertical="center"/>
    </xf>
    <xf numFmtId="0" fontId="25" fillId="0" borderId="0" xfId="0" applyFont="1" applyAlignment="1">
      <alignment horizontal="center" vertical="center" wrapText="1"/>
    </xf>
    <xf numFmtId="0" fontId="13" fillId="0" borderId="13" xfId="0" applyFont="1" applyFill="1" applyBorder="1" applyAlignment="1">
      <alignment horizontal="center" vertical="center" wrapText="1"/>
    </xf>
    <xf numFmtId="0" fontId="12" fillId="0" borderId="13" xfId="0" applyFont="1" applyFill="1" applyBorder="1" applyAlignment="1">
      <alignment horizontal="left" vertical="center" wrapText="1" indent="1"/>
    </xf>
    <xf numFmtId="49" fontId="41" fillId="0" borderId="13" xfId="0" applyNumberFormat="1"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2" fillId="9" borderId="13" xfId="0" applyFont="1" applyFill="1" applyBorder="1" applyAlignment="1">
      <alignment horizontal="left" vertical="center" wrapText="1" indent="1"/>
    </xf>
    <xf numFmtId="49" fontId="41" fillId="9" borderId="13" xfId="0" applyNumberFormat="1" applyFont="1" applyFill="1" applyBorder="1" applyAlignment="1">
      <alignment horizontal="center" vertical="center" wrapText="1"/>
    </xf>
    <xf numFmtId="0" fontId="25" fillId="0" borderId="0" xfId="0" applyFont="1" applyAlignment="1">
      <alignment horizontal="center" vertical="center" wrapText="1"/>
    </xf>
    <xf numFmtId="0" fontId="12" fillId="0" borderId="15" xfId="0" applyFont="1" applyFill="1" applyBorder="1" applyAlignment="1">
      <alignment horizontal="center" vertical="center" wrapText="1"/>
    </xf>
    <xf numFmtId="0" fontId="40" fillId="0" borderId="9" xfId="1" applyFont="1" applyFill="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wrapText="1"/>
    </xf>
    <xf numFmtId="1" fontId="32" fillId="0" borderId="0" xfId="0" applyNumberFormat="1" applyFont="1" applyAlignment="1">
      <alignment horizontal="center" vertical="center" wrapText="1"/>
    </xf>
    <xf numFmtId="0" fontId="25" fillId="0" borderId="0" xfId="0" applyFont="1" applyAlignment="1">
      <alignment horizontal="center" vertical="center" wrapText="1"/>
    </xf>
    <xf numFmtId="0" fontId="18" fillId="16" borderId="6" xfId="0" applyFont="1" applyFill="1" applyBorder="1" applyAlignment="1">
      <alignment horizontal="center" vertical="center" wrapText="1"/>
    </xf>
    <xf numFmtId="0" fontId="25" fillId="0" borderId="0" xfId="0" applyFont="1" applyAlignment="1">
      <alignment horizontal="center" vertical="center" wrapText="1"/>
    </xf>
    <xf numFmtId="0" fontId="39" fillId="0" borderId="13" xfId="1" applyFont="1" applyFill="1" applyBorder="1" applyAlignment="1">
      <alignment horizontal="center" vertical="center" wrapText="1"/>
    </xf>
    <xf numFmtId="0" fontId="14" fillId="0" borderId="13" xfId="1" applyFont="1" applyFill="1" applyBorder="1" applyAlignment="1">
      <alignment vertical="center"/>
    </xf>
    <xf numFmtId="0" fontId="35" fillId="0" borderId="30"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14" fillId="0" borderId="0" xfId="1" applyFont="1" applyFill="1" applyAlignment="1">
      <alignment vertical="top"/>
    </xf>
    <xf numFmtId="9" fontId="54" fillId="10" borderId="6" xfId="0" applyNumberFormat="1" applyFont="1" applyFill="1" applyBorder="1" applyAlignment="1">
      <alignment horizontal="center" vertical="center" wrapText="1"/>
    </xf>
    <xf numFmtId="0" fontId="48" fillId="10" borderId="7" xfId="0" applyFont="1" applyFill="1" applyBorder="1" applyAlignment="1">
      <alignment horizontal="center" vertical="center" wrapText="1"/>
    </xf>
    <xf numFmtId="0" fontId="25" fillId="0" borderId="0" xfId="0" applyFont="1" applyAlignment="1">
      <alignment horizontal="center" vertical="center" wrapText="1"/>
    </xf>
    <xf numFmtId="0" fontId="13" fillId="4" borderId="13" xfId="0" applyFont="1" applyFill="1" applyBorder="1" applyAlignment="1">
      <alignment horizontal="center" vertical="center" wrapText="1"/>
    </xf>
    <xf numFmtId="0" fontId="12" fillId="4" borderId="13" xfId="0" applyFont="1" applyFill="1" applyBorder="1" applyAlignment="1">
      <alignment horizontal="left" vertical="center" wrapText="1" indent="1"/>
    </xf>
    <xf numFmtId="49" fontId="41" fillId="4" borderId="13" xfId="0" applyNumberFormat="1" applyFont="1" applyFill="1" applyBorder="1" applyAlignment="1">
      <alignment horizontal="center" vertical="center" wrapText="1"/>
    </xf>
    <xf numFmtId="0" fontId="35" fillId="16" borderId="13" xfId="0" applyFont="1" applyFill="1" applyBorder="1" applyAlignment="1">
      <alignment horizontal="center" vertical="center" wrapText="1"/>
    </xf>
    <xf numFmtId="0" fontId="35" fillId="0" borderId="32" xfId="0" applyFont="1" applyFill="1" applyBorder="1" applyAlignment="1">
      <alignment horizontal="center" vertical="center" wrapText="1"/>
    </xf>
    <xf numFmtId="0" fontId="35" fillId="0" borderId="33"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9" fillId="0" borderId="9" xfId="1" applyFont="1" applyFill="1" applyBorder="1" applyAlignment="1">
      <alignment horizontal="center" vertical="center" wrapText="1"/>
    </xf>
    <xf numFmtId="0" fontId="14" fillId="0" borderId="9" xfId="1" applyFont="1" applyFill="1" applyBorder="1" applyAlignment="1">
      <alignment vertical="center"/>
    </xf>
    <xf numFmtId="0" fontId="40" fillId="0" borderId="13" xfId="1"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2" fillId="8" borderId="13" xfId="0" applyFont="1" applyFill="1" applyBorder="1" applyAlignment="1">
      <alignment horizontal="left" vertical="center" wrapText="1" indent="1"/>
    </xf>
    <xf numFmtId="49" fontId="41" fillId="8" borderId="13" xfId="0" applyNumberFormat="1" applyFont="1" applyFill="1" applyBorder="1" applyAlignment="1">
      <alignment horizontal="center" vertical="center" wrapText="1"/>
    </xf>
    <xf numFmtId="0" fontId="65" fillId="0" borderId="13" xfId="1" applyFont="1" applyFill="1" applyBorder="1" applyAlignment="1">
      <alignment horizontal="center" vertical="center" wrapText="1"/>
    </xf>
    <xf numFmtId="0" fontId="18" fillId="10" borderId="12" xfId="0" applyFont="1" applyFill="1" applyBorder="1" applyAlignment="1">
      <alignment horizontal="center" vertical="center"/>
    </xf>
    <xf numFmtId="0" fontId="18" fillId="10" borderId="5" xfId="0" applyFont="1" applyFill="1" applyBorder="1" applyAlignment="1">
      <alignment horizontal="center" vertical="center"/>
    </xf>
    <xf numFmtId="0" fontId="18" fillId="16" borderId="3" xfId="0" applyFont="1" applyFill="1" applyBorder="1" applyAlignment="1">
      <alignment horizontal="center" vertical="center" wrapText="1"/>
    </xf>
    <xf numFmtId="0" fontId="18" fillId="16" borderId="13" xfId="0" applyFont="1" applyFill="1" applyBorder="1" applyAlignment="1">
      <alignment horizontal="center" vertical="center" wrapText="1"/>
    </xf>
    <xf numFmtId="0" fontId="18" fillId="16" borderId="6" xfId="0" applyFont="1" applyFill="1" applyBorder="1" applyAlignment="1">
      <alignment horizontal="center" vertical="center" wrapText="1"/>
    </xf>
    <xf numFmtId="0" fontId="18" fillId="10" borderId="8" xfId="0" applyFont="1" applyFill="1" applyBorder="1" applyAlignment="1">
      <alignment horizontal="center" vertical="center"/>
    </xf>
    <xf numFmtId="0" fontId="25" fillId="9" borderId="26" xfId="0" applyFont="1" applyFill="1" applyBorder="1" applyAlignment="1">
      <alignment horizontal="center" vertical="center" wrapText="1"/>
    </xf>
    <xf numFmtId="0" fontId="25" fillId="9" borderId="27" xfId="0" applyFont="1" applyFill="1" applyBorder="1" applyAlignment="1">
      <alignment horizontal="center" vertical="center" wrapText="1"/>
    </xf>
    <xf numFmtId="0" fontId="18" fillId="16" borderId="2" xfId="0" applyFont="1" applyFill="1" applyBorder="1" applyAlignment="1">
      <alignment horizontal="center" vertical="center"/>
    </xf>
    <xf numFmtId="0" fontId="18" fillId="16" borderId="12" xfId="0" applyFont="1" applyFill="1" applyBorder="1" applyAlignment="1">
      <alignment horizontal="center" vertical="center"/>
    </xf>
    <xf numFmtId="0" fontId="18" fillId="16" borderId="5" xfId="0" applyFont="1" applyFill="1" applyBorder="1" applyAlignment="1">
      <alignment horizontal="center" vertical="center"/>
    </xf>
    <xf numFmtId="0" fontId="29" fillId="16" borderId="13" xfId="0" applyNumberFormat="1" applyFont="1" applyFill="1" applyBorder="1" applyAlignment="1">
      <alignment horizontal="center" vertical="center" wrapText="1"/>
    </xf>
    <xf numFmtId="0" fontId="29" fillId="16" borderId="6" xfId="0" applyNumberFormat="1" applyFont="1" applyFill="1" applyBorder="1" applyAlignment="1">
      <alignment horizontal="center" vertical="center" wrapText="1"/>
    </xf>
    <xf numFmtId="0" fontId="60" fillId="0" borderId="0" xfId="0" applyFont="1" applyAlignment="1">
      <alignment horizontal="center" vertical="center" wrapText="1"/>
    </xf>
    <xf numFmtId="0" fontId="51" fillId="10" borderId="1" xfId="0" applyFont="1" applyFill="1" applyBorder="1" applyAlignment="1">
      <alignment horizontal="right" vertical="center"/>
    </xf>
    <xf numFmtId="9" fontId="3" fillId="0" borderId="13" xfId="0" applyNumberFormat="1" applyFont="1" applyBorder="1" applyAlignment="1">
      <alignment horizontal="center" vertical="center" textRotation="90" wrapText="1"/>
    </xf>
    <xf numFmtId="0" fontId="28" fillId="16" borderId="13" xfId="0" applyFont="1" applyFill="1" applyBorder="1" applyAlignment="1">
      <alignment horizontal="center" vertical="center" wrapText="1"/>
    </xf>
    <xf numFmtId="0" fontId="28" fillId="16" borderId="6" xfId="0" applyFont="1" applyFill="1" applyBorder="1" applyAlignment="1">
      <alignment horizontal="center" vertical="center" wrapText="1"/>
    </xf>
    <xf numFmtId="0" fontId="35" fillId="16" borderId="3" xfId="0" applyFont="1" applyFill="1" applyBorder="1" applyAlignment="1">
      <alignment horizontal="center" vertical="center" wrapText="1"/>
    </xf>
    <xf numFmtId="0" fontId="35" fillId="16" borderId="13" xfId="0" applyFont="1" applyFill="1" applyBorder="1" applyAlignment="1">
      <alignment horizontal="center" vertical="center" wrapText="1"/>
    </xf>
    <xf numFmtId="0" fontId="35" fillId="16" borderId="6" xfId="0" applyFont="1" applyFill="1" applyBorder="1" applyAlignment="1">
      <alignment horizontal="center" vertical="center" wrapText="1"/>
    </xf>
    <xf numFmtId="0" fontId="46" fillId="16" borderId="14" xfId="0" applyNumberFormat="1" applyFont="1" applyFill="1" applyBorder="1" applyAlignment="1">
      <alignment horizontal="center" vertical="center" wrapText="1"/>
    </xf>
    <xf numFmtId="0" fontId="46" fillId="16" borderId="7" xfId="0" applyNumberFormat="1" applyFont="1" applyFill="1" applyBorder="1" applyAlignment="1">
      <alignment horizontal="center" vertical="center" wrapText="1"/>
    </xf>
    <xf numFmtId="0" fontId="18" fillId="16" borderId="14" xfId="0" applyFont="1" applyFill="1" applyBorder="1" applyAlignment="1">
      <alignment horizontal="center" vertical="center" wrapText="1"/>
    </xf>
    <xf numFmtId="0" fontId="18" fillId="16" borderId="4" xfId="0" applyFont="1" applyFill="1" applyBorder="1" applyAlignment="1">
      <alignment horizontal="center" vertical="center" wrapText="1"/>
    </xf>
    <xf numFmtId="0" fontId="20" fillId="16" borderId="13" xfId="0" applyFont="1" applyFill="1" applyBorder="1" applyAlignment="1">
      <alignment horizontal="center" vertical="center" wrapText="1"/>
    </xf>
    <xf numFmtId="0" fontId="56" fillId="0" borderId="29" xfId="1" applyFont="1" applyBorder="1" applyAlignment="1">
      <alignment horizontal="center" vertical="center" wrapText="1"/>
    </xf>
    <xf numFmtId="0" fontId="56" fillId="0" borderId="25" xfId="1" applyFont="1" applyBorder="1" applyAlignment="1">
      <alignment horizontal="center" vertical="center" wrapText="1"/>
    </xf>
    <xf numFmtId="0" fontId="25" fillId="0" borderId="0" xfId="0" applyFont="1" applyAlignment="1">
      <alignment horizontal="center" vertical="center" wrapText="1"/>
    </xf>
    <xf numFmtId="0" fontId="28" fillId="16" borderId="15" xfId="0" applyFont="1" applyFill="1" applyBorder="1" applyAlignment="1">
      <alignment horizontal="center" vertical="center" wrapText="1"/>
    </xf>
    <xf numFmtId="0" fontId="28" fillId="16" borderId="21" xfId="0" applyFont="1" applyFill="1" applyBorder="1" applyAlignment="1">
      <alignment horizontal="center" vertical="center" wrapText="1"/>
    </xf>
    <xf numFmtId="0" fontId="46" fillId="16" borderId="19" xfId="0" applyNumberFormat="1" applyFont="1" applyFill="1" applyBorder="1" applyAlignment="1">
      <alignment horizontal="center" vertical="center" wrapText="1"/>
    </xf>
    <xf numFmtId="0" fontId="46" fillId="16" borderId="20" xfId="0" applyNumberFormat="1"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46" fillId="16" borderId="13" xfId="0" applyNumberFormat="1" applyFont="1" applyFill="1" applyBorder="1" applyAlignment="1">
      <alignment horizontal="center" vertical="center" wrapText="1"/>
    </xf>
    <xf numFmtId="0" fontId="46" fillId="16" borderId="6" xfId="0" applyNumberFormat="1" applyFont="1" applyFill="1" applyBorder="1" applyAlignment="1">
      <alignment horizontal="center" vertical="center" wrapText="1"/>
    </xf>
    <xf numFmtId="0" fontId="29" fillId="16" borderId="14" xfId="0" applyNumberFormat="1" applyFont="1" applyFill="1" applyBorder="1" applyAlignment="1">
      <alignment horizontal="center" vertical="center" wrapText="1"/>
    </xf>
    <xf numFmtId="0" fontId="29" fillId="16" borderId="7" xfId="0" applyNumberFormat="1" applyFont="1" applyFill="1" applyBorder="1" applyAlignment="1">
      <alignment horizontal="center" vertical="center" wrapText="1"/>
    </xf>
    <xf numFmtId="0" fontId="4" fillId="0" borderId="0" xfId="0" applyFont="1" applyAlignment="1">
      <alignment horizontal="center" vertical="top" wrapText="1"/>
    </xf>
    <xf numFmtId="0" fontId="6" fillId="0" borderId="1"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wrapText="1"/>
    </xf>
  </cellXfs>
  <cellStyles count="4">
    <cellStyle name="Обычный" xfId="0" builtinId="0"/>
    <cellStyle name="Обычный 2" xfId="1"/>
    <cellStyle name="Обычный 3" xfId="2"/>
    <cellStyle name="Процентный" xfId="3" builtinId="5"/>
  </cellStyles>
  <dxfs count="0"/>
  <tableStyles count="0" defaultTableStyle="TableStyleMedium2" defaultPivotStyle="PivotStyleLight16"/>
  <colors>
    <mruColors>
      <color rgb="FFFF2121"/>
      <color rgb="FFFF7979"/>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54"/>
  <sheetViews>
    <sheetView showZeros="0" tabSelected="1" view="pageBreakPreview" topLeftCell="B1" zoomScaleNormal="55" zoomScaleSheetLayoutView="100" workbookViewId="0">
      <pane ySplit="6" topLeftCell="A7" activePane="bottomLeft" state="frozen"/>
      <selection pane="bottomLeft" activeCell="H2" sqref="H2:J2"/>
    </sheetView>
  </sheetViews>
  <sheetFormatPr defaultColWidth="9.140625" defaultRowHeight="15" x14ac:dyDescent="0.25"/>
  <cols>
    <col min="1" max="1" width="38.5703125" style="36" hidden="1" customWidth="1"/>
    <col min="2" max="2" width="5.28515625" style="36" customWidth="1"/>
    <col min="3" max="3" width="68.140625" style="36" customWidth="1"/>
    <col min="4" max="4" width="15.28515625" style="36" customWidth="1"/>
    <col min="5" max="5" width="9.42578125" style="36" customWidth="1"/>
    <col min="6" max="6" width="9.7109375" style="36" customWidth="1"/>
    <col min="7" max="7" width="21.28515625" style="36" customWidth="1"/>
    <col min="8" max="8" width="17.28515625" style="36" customWidth="1"/>
    <col min="9" max="9" width="11.5703125" style="36" customWidth="1"/>
    <col min="10" max="11" width="20.28515625" style="6" customWidth="1"/>
    <col min="12" max="12" width="10.28515625" style="123" customWidth="1"/>
    <col min="13" max="13" width="9.140625" style="36" customWidth="1"/>
    <col min="14" max="16384" width="9.140625" style="36"/>
  </cols>
  <sheetData>
    <row r="1" spans="1:90" ht="88.5" customHeight="1" x14ac:dyDescent="0.25">
      <c r="A1" s="43"/>
      <c r="B1" s="192" t="s">
        <v>558</v>
      </c>
      <c r="C1" s="192"/>
      <c r="D1" s="192"/>
      <c r="E1" s="192"/>
      <c r="F1" s="192"/>
      <c r="G1" s="192"/>
      <c r="H1" s="192"/>
      <c r="I1" s="192"/>
      <c r="J1" s="192"/>
      <c r="K1" s="130"/>
      <c r="L1" s="132"/>
    </row>
    <row r="2" spans="1:90" s="37" customFormat="1" ht="23.25" customHeight="1" thickBot="1" x14ac:dyDescent="0.3">
      <c r="A2" s="44"/>
      <c r="B2" s="61"/>
      <c r="C2" s="63"/>
      <c r="D2" s="61"/>
      <c r="E2" s="61"/>
      <c r="F2" s="139"/>
      <c r="G2" s="139"/>
      <c r="H2" s="193" t="s">
        <v>577</v>
      </c>
      <c r="I2" s="193"/>
      <c r="J2" s="193"/>
      <c r="K2" s="130"/>
      <c r="L2" s="194" t="s">
        <v>153</v>
      </c>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row>
    <row r="3" spans="1:90" s="29" customFormat="1" ht="25.5" customHeight="1" x14ac:dyDescent="0.25">
      <c r="A3" s="100"/>
      <c r="B3" s="187" t="s">
        <v>0</v>
      </c>
      <c r="C3" s="181" t="s">
        <v>207</v>
      </c>
      <c r="D3" s="197" t="s">
        <v>149</v>
      </c>
      <c r="E3" s="181" t="s">
        <v>140</v>
      </c>
      <c r="F3" s="181"/>
      <c r="G3" s="181"/>
      <c r="H3" s="181"/>
      <c r="I3" s="181"/>
      <c r="J3" s="203"/>
      <c r="K3" s="130"/>
      <c r="L3" s="19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row>
    <row r="4" spans="1:90" s="29" customFormat="1" ht="21" customHeight="1" x14ac:dyDescent="0.25">
      <c r="A4" s="101"/>
      <c r="B4" s="188"/>
      <c r="C4" s="182"/>
      <c r="D4" s="198"/>
      <c r="E4" s="204" t="s">
        <v>1</v>
      </c>
      <c r="F4" s="204"/>
      <c r="G4" s="182" t="s">
        <v>155</v>
      </c>
      <c r="H4" s="182" t="s">
        <v>127</v>
      </c>
      <c r="I4" s="182"/>
      <c r="J4" s="202"/>
      <c r="K4" s="130"/>
      <c r="L4" s="194"/>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row>
    <row r="5" spans="1:90" s="29" customFormat="1" ht="18.75" customHeight="1" x14ac:dyDescent="0.25">
      <c r="A5" s="101"/>
      <c r="B5" s="188"/>
      <c r="C5" s="182"/>
      <c r="D5" s="198"/>
      <c r="E5" s="204"/>
      <c r="F5" s="204"/>
      <c r="G5" s="182"/>
      <c r="H5" s="190" t="s">
        <v>133</v>
      </c>
      <c r="I5" s="195" t="s">
        <v>132</v>
      </c>
      <c r="J5" s="200" t="s">
        <v>131</v>
      </c>
      <c r="K5" s="130"/>
      <c r="L5" s="194"/>
      <c r="M5" s="153">
        <f>+M6-E7</f>
        <v>94</v>
      </c>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row>
    <row r="6" spans="1:90" s="29" customFormat="1" ht="34.5" customHeight="1" thickBot="1" x14ac:dyDescent="0.3">
      <c r="A6" s="102"/>
      <c r="B6" s="189"/>
      <c r="C6" s="183"/>
      <c r="D6" s="199"/>
      <c r="E6" s="155" t="s">
        <v>129</v>
      </c>
      <c r="F6" s="124" t="s">
        <v>130</v>
      </c>
      <c r="G6" s="183"/>
      <c r="H6" s="191"/>
      <c r="I6" s="196"/>
      <c r="J6" s="201"/>
      <c r="L6" s="194"/>
      <c r="M6" s="36">
        <v>115</v>
      </c>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row>
    <row r="7" spans="1:90" s="38" customFormat="1" ht="38.1" customHeight="1" thickBot="1" x14ac:dyDescent="0.3">
      <c r="A7" s="103"/>
      <c r="B7" s="185" t="s">
        <v>2</v>
      </c>
      <c r="C7" s="186"/>
      <c r="D7" s="126">
        <f>+D8+D15+D20+D30+D37+D41</f>
        <v>161</v>
      </c>
      <c r="E7" s="127">
        <f>+E8+E15+E20+E30+E37+E41</f>
        <v>21</v>
      </c>
      <c r="F7" s="128">
        <f>+E7/D7</f>
        <v>0.13043478260869565</v>
      </c>
      <c r="G7" s="126">
        <f>+G8+G15+G20+G30+G37+G41</f>
        <v>140</v>
      </c>
      <c r="H7" s="126">
        <f>+H8+H15+H20+H30+H37+H41</f>
        <v>7</v>
      </c>
      <c r="I7" s="126">
        <f>+I8+I15+I20+I30+I37+I41</f>
        <v>133</v>
      </c>
      <c r="J7" s="134">
        <f>+J8+J15+J20+J30+J37+J41</f>
        <v>0</v>
      </c>
      <c r="K7" s="130"/>
      <c r="L7" s="133">
        <f>1-((D7-E7-H7)/D7)</f>
        <v>0.17391304347826086</v>
      </c>
      <c r="M7" s="122"/>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row>
    <row r="8" spans="1:90" s="39" customFormat="1" ht="42.75" customHeight="1" x14ac:dyDescent="0.25">
      <c r="A8" s="104"/>
      <c r="B8" s="184">
        <v>1</v>
      </c>
      <c r="C8" s="66" t="s">
        <v>71</v>
      </c>
      <c r="D8" s="86">
        <f>SUM(D9:D14)</f>
        <v>12</v>
      </c>
      <c r="E8" s="86">
        <f>SUM(E9:E14)</f>
        <v>2</v>
      </c>
      <c r="F8" s="125">
        <f>+E8/D8</f>
        <v>0.16666666666666666</v>
      </c>
      <c r="G8" s="86">
        <f>SUM(G9:G14)</f>
        <v>10</v>
      </c>
      <c r="H8" s="86">
        <f>SUM(H9:H14)</f>
        <v>3</v>
      </c>
      <c r="I8" s="86">
        <f>SUM(I9:I14)</f>
        <v>7</v>
      </c>
      <c r="J8" s="89">
        <f>SUM(J9:J14)</f>
        <v>0</v>
      </c>
      <c r="K8" s="130"/>
      <c r="L8" s="133">
        <f t="shared" ref="L8:L50" si="0">1-((D8-E8-H8)/D8)</f>
        <v>0.41666666666666663</v>
      </c>
      <c r="M8" s="122"/>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row>
    <row r="9" spans="1:90" s="39" customFormat="1" ht="25.5" customHeight="1" x14ac:dyDescent="0.25">
      <c r="A9" s="105"/>
      <c r="B9" s="179"/>
      <c r="C9" s="46" t="s">
        <v>69</v>
      </c>
      <c r="D9" s="76">
        <f>+SUMIFS('2. Апрель'!H:H,'2. Апрель'!F:F,C9)</f>
        <v>1</v>
      </c>
      <c r="E9" s="76">
        <f>+SUMIFS('2. Апрель'!J:J,'2. Апрель'!F:F,C9)</f>
        <v>0</v>
      </c>
      <c r="F9" s="121">
        <f t="shared" ref="F9" si="1">+E9/D9</f>
        <v>0</v>
      </c>
      <c r="G9" s="76">
        <f>+H9+I9</f>
        <v>1</v>
      </c>
      <c r="H9" s="76">
        <f>+SUMIFS('2. Апрель'!L:L,'2. Апрель'!F:F,C9)</f>
        <v>1</v>
      </c>
      <c r="I9" s="76">
        <f>+SUMIFS('2. Апрель'!K:K,'2. Апрель'!F:F,C9)</f>
        <v>0</v>
      </c>
      <c r="J9" s="135">
        <f>+SUMIFS('2. Апрель'!I:I,'2. Апрель'!F:F,C9)</f>
        <v>0</v>
      </c>
      <c r="K9" s="130"/>
      <c r="L9" s="133">
        <f t="shared" si="0"/>
        <v>1</v>
      </c>
      <c r="M9" s="122"/>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row>
    <row r="10" spans="1:90" s="39" customFormat="1" ht="25.5" customHeight="1" x14ac:dyDescent="0.25">
      <c r="A10" s="105"/>
      <c r="B10" s="179"/>
      <c r="C10" s="46" t="s">
        <v>145</v>
      </c>
      <c r="D10" s="76">
        <f>+SUMIFS('2. Апрель'!H:H,'2. Апрель'!F:F,C10)</f>
        <v>4</v>
      </c>
      <c r="E10" s="76">
        <f>+SUMIFS('2. Апрель'!J:J,'2. Апрель'!F:F,C10)</f>
        <v>0</v>
      </c>
      <c r="F10" s="121">
        <f t="shared" ref="F10:F14" si="2">+E10/D10</f>
        <v>0</v>
      </c>
      <c r="G10" s="76">
        <f t="shared" ref="G10:G14" si="3">+H10+I10</f>
        <v>4</v>
      </c>
      <c r="H10" s="76">
        <f>+SUMIFS('2. Апрель'!L:L,'2. Апрель'!F:F,C10)</f>
        <v>1</v>
      </c>
      <c r="I10" s="76">
        <f>+SUMIFS('2. Апрель'!K:K,'2. Апрель'!F:F,C10)</f>
        <v>3</v>
      </c>
      <c r="J10" s="135">
        <f>+SUMIFS('2. Апрель'!I:I,'2. Апрель'!F:F,C10)</f>
        <v>0</v>
      </c>
      <c r="K10" s="140"/>
      <c r="L10" s="133">
        <f t="shared" si="0"/>
        <v>0.25</v>
      </c>
      <c r="M10" s="122"/>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row>
    <row r="11" spans="1:90" s="39" customFormat="1" ht="25.5" customHeight="1" x14ac:dyDescent="0.25">
      <c r="A11" s="105"/>
      <c r="B11" s="179"/>
      <c r="C11" s="46" t="s">
        <v>114</v>
      </c>
      <c r="D11" s="76">
        <f>+SUMIFS('2. Апрель'!H:H,'2. Апрель'!F:F,C11)</f>
        <v>4</v>
      </c>
      <c r="E11" s="76">
        <f>+SUMIFS('2. Апрель'!J:J,'2. Апрель'!F:F,C11)</f>
        <v>1</v>
      </c>
      <c r="F11" s="121">
        <f t="shared" si="2"/>
        <v>0.25</v>
      </c>
      <c r="G11" s="76">
        <f t="shared" si="3"/>
        <v>3</v>
      </c>
      <c r="H11" s="76">
        <f>+SUMIFS('2. Апрель'!L:L,'2. Апрель'!F:F,C11)</f>
        <v>1</v>
      </c>
      <c r="I11" s="76">
        <f>+SUMIFS('2. Апрель'!K:K,'2. Апрель'!F:F,C11)</f>
        <v>2</v>
      </c>
      <c r="J11" s="135">
        <f>+SUMIFS('2. Апрель'!I:I,'2. Апрель'!F:F,C11)</f>
        <v>0</v>
      </c>
      <c r="K11" s="147"/>
      <c r="L11" s="133">
        <f t="shared" si="0"/>
        <v>0.5</v>
      </c>
      <c r="M11" s="122"/>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row>
    <row r="12" spans="1:90" s="40" customFormat="1" ht="25.5" customHeight="1" x14ac:dyDescent="0.25">
      <c r="A12" s="105" t="s">
        <v>3</v>
      </c>
      <c r="B12" s="179"/>
      <c r="C12" s="46" t="s">
        <v>5</v>
      </c>
      <c r="D12" s="76">
        <f>+SUMIFS('2. Апрель'!H:H,'2. Апрель'!F:F,C12)</f>
        <v>1</v>
      </c>
      <c r="E12" s="76">
        <f>+SUMIFS('2. Апрель'!J:J,'2. Апрель'!F:F,C12)</f>
        <v>0</v>
      </c>
      <c r="F12" s="121">
        <f t="shared" si="2"/>
        <v>0</v>
      </c>
      <c r="G12" s="76">
        <f t="shared" si="3"/>
        <v>1</v>
      </c>
      <c r="H12" s="76">
        <f>+SUMIFS('2. Апрель'!L:L,'2. Апрель'!F:F,C12)</f>
        <v>0</v>
      </c>
      <c r="I12" s="76">
        <f>+SUMIFS('2. Апрель'!K:K,'2. Апрель'!F:F,C12)</f>
        <v>1</v>
      </c>
      <c r="J12" s="135">
        <f>+SUMIFS('2. Апрель'!I:I,'2. Апрель'!F:F,C12)</f>
        <v>0</v>
      </c>
      <c r="K12" s="130"/>
      <c r="L12" s="133">
        <f t="shared" si="0"/>
        <v>0</v>
      </c>
      <c r="M12" s="122"/>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row>
    <row r="13" spans="1:90" s="40" customFormat="1" ht="25.5" customHeight="1" x14ac:dyDescent="0.25">
      <c r="A13" s="105"/>
      <c r="B13" s="179"/>
      <c r="C13" s="46" t="s">
        <v>6</v>
      </c>
      <c r="D13" s="76">
        <f>+SUMIFS('2. Апрель'!H:H,'2. Апрель'!F:F,C13)</f>
        <v>1</v>
      </c>
      <c r="E13" s="76">
        <f>+SUMIFS('2. Апрель'!J:J,'2. Апрель'!F:F,C13)</f>
        <v>0</v>
      </c>
      <c r="F13" s="121">
        <f t="shared" ref="F13" si="4">+E13/D13</f>
        <v>0</v>
      </c>
      <c r="G13" s="76">
        <f t="shared" ref="G13" si="5">+H13+I13</f>
        <v>1</v>
      </c>
      <c r="H13" s="76">
        <f>+SUMIFS('2. Апрель'!L:L,'2. Апрель'!F:F,C13)</f>
        <v>0</v>
      </c>
      <c r="I13" s="76">
        <f>+SUMIFS('2. Апрель'!K:K,'2. Апрель'!F:F,C13)</f>
        <v>1</v>
      </c>
      <c r="J13" s="135">
        <f>+SUMIFS('2. Апрель'!I:I,'2. Апрель'!F:F,C13)</f>
        <v>0</v>
      </c>
      <c r="K13" s="164"/>
      <c r="L13" s="133"/>
      <c r="M13" s="122"/>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row>
    <row r="14" spans="1:90" s="40" customFormat="1" ht="25.5" customHeight="1" x14ac:dyDescent="0.25">
      <c r="A14" s="105"/>
      <c r="B14" s="179"/>
      <c r="C14" s="46" t="s">
        <v>112</v>
      </c>
      <c r="D14" s="76">
        <f>+SUMIFS('2. Апрель'!H:H,'2. Апрель'!F:F,C14)</f>
        <v>1</v>
      </c>
      <c r="E14" s="76">
        <f>+SUMIFS('2. Апрель'!J:J,'2. Апрель'!F:F,C14)</f>
        <v>1</v>
      </c>
      <c r="F14" s="121">
        <f t="shared" si="2"/>
        <v>1</v>
      </c>
      <c r="G14" s="76">
        <f t="shared" si="3"/>
        <v>0</v>
      </c>
      <c r="H14" s="76">
        <f>+SUMIFS('2. Апрель'!L:L,'2. Апрель'!F:F,C14)</f>
        <v>0</v>
      </c>
      <c r="I14" s="76">
        <f>+SUMIFS('2. Апрель'!K:K,'2. Апрель'!F:F,C14)</f>
        <v>0</v>
      </c>
      <c r="J14" s="135">
        <f>+SUMIFS('2. Апрель'!I:I,'2. Апрель'!F:F,C14)</f>
        <v>0</v>
      </c>
      <c r="K14" s="130"/>
      <c r="L14" s="133">
        <f t="shared" si="0"/>
        <v>1</v>
      </c>
      <c r="M14" s="122"/>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row>
    <row r="15" spans="1:90" s="39" customFormat="1" ht="30.75" customHeight="1" x14ac:dyDescent="0.25">
      <c r="A15" s="106"/>
      <c r="B15" s="179">
        <v>2</v>
      </c>
      <c r="C15" s="45" t="s">
        <v>72</v>
      </c>
      <c r="D15" s="73">
        <f>SUM(D16:D19)</f>
        <v>46</v>
      </c>
      <c r="E15" s="73">
        <f>SUM(E16:E19)</f>
        <v>2</v>
      </c>
      <c r="F15" s="120">
        <f>+E15/D15</f>
        <v>4.3478260869565216E-2</v>
      </c>
      <c r="G15" s="73">
        <f>SUM(G16:G19)</f>
        <v>44</v>
      </c>
      <c r="H15" s="73">
        <f>SUM(H16:H19)</f>
        <v>0</v>
      </c>
      <c r="I15" s="73">
        <f>SUM(I16:I19)</f>
        <v>44</v>
      </c>
      <c r="J15" s="75">
        <f>SUM(J16:J19)</f>
        <v>0</v>
      </c>
      <c r="K15" s="130"/>
      <c r="L15" s="133">
        <f t="shared" si="0"/>
        <v>4.3478260869565188E-2</v>
      </c>
      <c r="M15" s="122"/>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row>
    <row r="16" spans="1:90" s="39" customFormat="1" ht="25.5" customHeight="1" x14ac:dyDescent="0.25">
      <c r="A16" s="107" t="s">
        <v>7</v>
      </c>
      <c r="B16" s="179"/>
      <c r="C16" s="47" t="s">
        <v>8</v>
      </c>
      <c r="D16" s="76">
        <f>+SUMIFS('2. Апрель'!H:H,'2. Апрель'!F:F,C16)</f>
        <v>1</v>
      </c>
      <c r="E16" s="76">
        <f>+SUMIFS('2. Апрель'!J:J,'2. Апрель'!F:F,C16)</f>
        <v>1</v>
      </c>
      <c r="F16" s="121">
        <f t="shared" ref="F16:F19" si="6">+E16/D16</f>
        <v>1</v>
      </c>
      <c r="G16" s="76">
        <f t="shared" ref="G16:G19" si="7">+H16+I16</f>
        <v>0</v>
      </c>
      <c r="H16" s="76">
        <f>+SUMIFS('2. Апрель'!L:L,'2. Апрель'!F:F,C16)</f>
        <v>0</v>
      </c>
      <c r="I16" s="76">
        <f>+SUMIFS('2. Апрель'!K:K,'2. Апрель'!F:F,C16)</f>
        <v>0</v>
      </c>
      <c r="J16" s="135">
        <f>+SUMIFS('2. Апрель'!I:I,'2. Апрель'!F:F,C16)</f>
        <v>0</v>
      </c>
      <c r="K16" s="130"/>
      <c r="L16" s="133">
        <f t="shared" si="0"/>
        <v>1</v>
      </c>
      <c r="M16" s="122"/>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row>
    <row r="17" spans="1:90" s="39" customFormat="1" ht="25.5" customHeight="1" x14ac:dyDescent="0.25">
      <c r="A17" s="107"/>
      <c r="B17" s="179"/>
      <c r="C17" s="47" t="s">
        <v>9</v>
      </c>
      <c r="D17" s="76">
        <f>+SUMIFS('2. Апрель'!H:H,'2. Апрель'!F:F,C17)</f>
        <v>5</v>
      </c>
      <c r="E17" s="76">
        <f>+SUMIFS('2. Апрель'!J:J,'2. Апрель'!F:F,C17)</f>
        <v>0</v>
      </c>
      <c r="F17" s="121">
        <f t="shared" ref="F17" si="8">+E17/D17</f>
        <v>0</v>
      </c>
      <c r="G17" s="76">
        <f t="shared" ref="G17" si="9">+H17+I17</f>
        <v>5</v>
      </c>
      <c r="H17" s="76">
        <f>+SUMIFS('2. Апрель'!L:L,'2. Апрель'!F:F,C17)</f>
        <v>0</v>
      </c>
      <c r="I17" s="76">
        <f>+SUMIFS('2. Апрель'!K:K,'2. Апрель'!F:F,C17)</f>
        <v>5</v>
      </c>
      <c r="J17" s="135">
        <f>+SUMIFS('2. Апрель'!I:I,'2. Апрель'!F:F,C17)</f>
        <v>0</v>
      </c>
      <c r="K17" s="150"/>
      <c r="L17" s="133"/>
      <c r="M17" s="122"/>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row>
    <row r="18" spans="1:90" s="39" customFormat="1" ht="25.5" customHeight="1" x14ac:dyDescent="0.25">
      <c r="A18" s="107"/>
      <c r="B18" s="179"/>
      <c r="C18" s="47" t="s">
        <v>113</v>
      </c>
      <c r="D18" s="76">
        <f>+SUMIFS('2. Апрель'!H:H,'2. Апрель'!F:F,C18)</f>
        <v>9</v>
      </c>
      <c r="E18" s="76">
        <f>+SUMIFS('2. Апрель'!J:J,'2. Апрель'!F:F,C18)</f>
        <v>0</v>
      </c>
      <c r="F18" s="121">
        <f t="shared" si="6"/>
        <v>0</v>
      </c>
      <c r="G18" s="76">
        <f t="shared" si="7"/>
        <v>9</v>
      </c>
      <c r="H18" s="76">
        <f>+SUMIFS('2. Апрель'!L:L,'2. Апрель'!F:F,C18)</f>
        <v>0</v>
      </c>
      <c r="I18" s="76">
        <f>+SUMIFS('2. Апрель'!K:K,'2. Апрель'!F:F,C18)</f>
        <v>9</v>
      </c>
      <c r="J18" s="135">
        <f>+SUMIFS('2. Апрель'!I:I,'2. Апрель'!F:F,C18)</f>
        <v>0</v>
      </c>
      <c r="K18" s="130"/>
      <c r="L18" s="133">
        <f t="shared" si="0"/>
        <v>0</v>
      </c>
      <c r="M18" s="122"/>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row>
    <row r="19" spans="1:90" s="39" customFormat="1" ht="25.5" customHeight="1" x14ac:dyDescent="0.25">
      <c r="A19" s="107"/>
      <c r="B19" s="179"/>
      <c r="C19" s="48" t="s">
        <v>10</v>
      </c>
      <c r="D19" s="76">
        <f>+SUMIFS('2. Апрель'!H:H,'2. Апрель'!F:F,C19)</f>
        <v>31</v>
      </c>
      <c r="E19" s="76">
        <f>+SUMIFS('2. Апрель'!J:J,'2. Апрель'!F:F,C19)</f>
        <v>1</v>
      </c>
      <c r="F19" s="121">
        <f t="shared" si="6"/>
        <v>3.2258064516129031E-2</v>
      </c>
      <c r="G19" s="76">
        <f t="shared" si="7"/>
        <v>30</v>
      </c>
      <c r="H19" s="76">
        <f>+SUMIFS('2. Апрель'!L:L,'2. Апрель'!F:F,C19)</f>
        <v>0</v>
      </c>
      <c r="I19" s="76">
        <f>+SUMIFS('2. Апрель'!K:K,'2. Апрель'!F:F,C19)</f>
        <v>30</v>
      </c>
      <c r="J19" s="135">
        <f>+SUMIFS('2. Апрель'!I:I,'2. Апрель'!F:F,C19)</f>
        <v>0</v>
      </c>
      <c r="K19" s="130"/>
      <c r="L19" s="133">
        <f t="shared" si="0"/>
        <v>3.2258064516129004E-2</v>
      </c>
      <c r="M19" s="122"/>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row>
    <row r="20" spans="1:90" s="39" customFormat="1" ht="30.75" customHeight="1" x14ac:dyDescent="0.25">
      <c r="A20" s="106"/>
      <c r="B20" s="179">
        <f>+B15+1</f>
        <v>3</v>
      </c>
      <c r="C20" s="45" t="s">
        <v>73</v>
      </c>
      <c r="D20" s="73">
        <f>SUM(D21:D29)</f>
        <v>22</v>
      </c>
      <c r="E20" s="73">
        <f>SUM(E21:E29)</f>
        <v>4</v>
      </c>
      <c r="F20" s="120">
        <f>+E20/D20</f>
        <v>0.18181818181818182</v>
      </c>
      <c r="G20" s="73">
        <f>SUM(G21:G29)</f>
        <v>18</v>
      </c>
      <c r="H20" s="73">
        <f>SUM(H21:H29)</f>
        <v>0</v>
      </c>
      <c r="I20" s="73">
        <f>SUM(I21:I29)</f>
        <v>18</v>
      </c>
      <c r="J20" s="75">
        <f>SUM(J21:J29)</f>
        <v>0</v>
      </c>
      <c r="K20" s="130"/>
      <c r="L20" s="133">
        <f t="shared" si="0"/>
        <v>0.18181818181818177</v>
      </c>
      <c r="M20" s="122"/>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row>
    <row r="21" spans="1:90" s="39" customFormat="1" ht="25.5" customHeight="1" x14ac:dyDescent="0.25">
      <c r="A21" s="108" t="s">
        <v>15</v>
      </c>
      <c r="B21" s="179"/>
      <c r="C21" s="46" t="s">
        <v>11</v>
      </c>
      <c r="D21" s="76">
        <f>+SUMIFS('2. Апрель'!H:H,'2. Апрель'!F:F,C21)</f>
        <v>1</v>
      </c>
      <c r="E21" s="76">
        <f>+SUMIFS('2. Апрель'!J:J,'2. Апрель'!F:F,C21)</f>
        <v>0</v>
      </c>
      <c r="F21" s="121">
        <f t="shared" ref="F21:F24" si="10">+E21/D21</f>
        <v>0</v>
      </c>
      <c r="G21" s="76">
        <f t="shared" ref="G21:G24" si="11">+H21+I21</f>
        <v>1</v>
      </c>
      <c r="H21" s="76">
        <f>+SUMIFS('2. Апрель'!L:L,'2. Апрель'!F:F,C21)</f>
        <v>0</v>
      </c>
      <c r="I21" s="76">
        <f>+SUMIFS('2. Апрель'!K:K,'2. Апрель'!F:F,C21)</f>
        <v>1</v>
      </c>
      <c r="J21" s="135">
        <f>+SUMIFS('2. Апрель'!I:I,'2. Апрель'!F:F,C21)</f>
        <v>0</v>
      </c>
      <c r="K21" s="130"/>
      <c r="L21" s="133">
        <f t="shared" si="0"/>
        <v>0</v>
      </c>
      <c r="M21" s="122"/>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row>
    <row r="22" spans="1:90" s="39" customFormat="1" ht="25.5" customHeight="1" x14ac:dyDescent="0.25">
      <c r="A22" s="108" t="s">
        <v>15</v>
      </c>
      <c r="B22" s="179"/>
      <c r="C22" s="57" t="s">
        <v>12</v>
      </c>
      <c r="D22" s="76">
        <f>+SUMIFS('2. Апрель'!H:H,'2. Апрель'!F:F,C22)</f>
        <v>3</v>
      </c>
      <c r="E22" s="76">
        <f>+SUMIFS('2. Апрель'!J:J,'2. Апрель'!F:F,C22)</f>
        <v>1</v>
      </c>
      <c r="F22" s="121">
        <f t="shared" si="10"/>
        <v>0.33333333333333331</v>
      </c>
      <c r="G22" s="76">
        <f t="shared" si="11"/>
        <v>2</v>
      </c>
      <c r="H22" s="76">
        <f>+SUMIFS('2. Апрель'!L:L,'2. Апрель'!F:F,C22)</f>
        <v>0</v>
      </c>
      <c r="I22" s="76">
        <f>+SUMIFS('2. Апрель'!K:K,'2. Апрель'!F:F,C22)</f>
        <v>2</v>
      </c>
      <c r="J22" s="135">
        <f>+SUMIFS('2. Апрель'!I:I,'2. Апрель'!F:F,C22)</f>
        <v>0</v>
      </c>
      <c r="K22" s="130"/>
      <c r="L22" s="133">
        <f t="shared" si="0"/>
        <v>0.33333333333333337</v>
      </c>
      <c r="M22" s="122"/>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row>
    <row r="23" spans="1:90" s="39" customFormat="1" ht="25.5" customHeight="1" x14ac:dyDescent="0.25">
      <c r="A23" s="108" t="s">
        <v>15</v>
      </c>
      <c r="B23" s="179"/>
      <c r="C23" s="46" t="s">
        <v>13</v>
      </c>
      <c r="D23" s="76">
        <f>+SUMIFS('2. Апрель'!H:H,'2. Апрель'!F:F,C23)</f>
        <v>10</v>
      </c>
      <c r="E23" s="76">
        <f>+SUMIFS('2. Апрель'!J:J,'2. Апрель'!F:F,C23)</f>
        <v>3</v>
      </c>
      <c r="F23" s="121">
        <f t="shared" si="10"/>
        <v>0.3</v>
      </c>
      <c r="G23" s="76">
        <f t="shared" si="11"/>
        <v>7</v>
      </c>
      <c r="H23" s="76">
        <f>+SUMIFS('2. Апрель'!L:L,'2. Апрель'!F:F,C23)</f>
        <v>0</v>
      </c>
      <c r="I23" s="76">
        <f>+SUMIFS('2. Апрель'!K:K,'2. Апрель'!F:F,C23)</f>
        <v>7</v>
      </c>
      <c r="J23" s="135">
        <f>+SUMIFS('2. Апрель'!I:I,'2. Апрель'!F:F,C23)</f>
        <v>0</v>
      </c>
      <c r="K23" s="130"/>
      <c r="L23" s="133">
        <f t="shared" si="0"/>
        <v>0.30000000000000004</v>
      </c>
      <c r="M23" s="122"/>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row>
    <row r="24" spans="1:90" s="39" customFormat="1" ht="25.5" customHeight="1" x14ac:dyDescent="0.25">
      <c r="A24" s="108"/>
      <c r="B24" s="179"/>
      <c r="C24" s="46" t="s">
        <v>4</v>
      </c>
      <c r="D24" s="76">
        <f>+SUMIFS('2. Апрель'!H:H,'2. Апрель'!F:F,C24)</f>
        <v>1</v>
      </c>
      <c r="E24" s="76">
        <f>+SUMIFS('2. Апрель'!J:J,'2. Апрель'!F:F,C24)</f>
        <v>0</v>
      </c>
      <c r="F24" s="121">
        <f t="shared" si="10"/>
        <v>0</v>
      </c>
      <c r="G24" s="76">
        <f t="shared" si="11"/>
        <v>1</v>
      </c>
      <c r="H24" s="76">
        <f>+SUMIFS('2. Апрель'!L:L,'2. Апрель'!F:F,C24)</f>
        <v>0</v>
      </c>
      <c r="I24" s="76">
        <f>+SUMIFS('2. Апрель'!K:K,'2. Апрель'!F:F,C24)</f>
        <v>1</v>
      </c>
      <c r="J24" s="135">
        <f>+SUMIFS('2. Апрель'!I:I,'2. Апрель'!F:F,C24)</f>
        <v>0</v>
      </c>
      <c r="K24" s="130"/>
      <c r="L24" s="133">
        <f t="shared" si="0"/>
        <v>0</v>
      </c>
      <c r="M24" s="122"/>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row>
    <row r="25" spans="1:90" s="39" customFormat="1" ht="25.5" customHeight="1" x14ac:dyDescent="0.25">
      <c r="A25" s="108"/>
      <c r="B25" s="179"/>
      <c r="C25" s="46" t="s">
        <v>123</v>
      </c>
      <c r="D25" s="76">
        <f>+SUMIFS('2. Апрель'!H:H,'2. Апрель'!F:F,C25)</f>
        <v>1</v>
      </c>
      <c r="E25" s="76">
        <f>+SUMIFS('2. Апрель'!J:J,'2. Апрель'!F:F,C25)</f>
        <v>0</v>
      </c>
      <c r="F25" s="121">
        <f t="shared" ref="F25:F26" si="12">+E25/D25</f>
        <v>0</v>
      </c>
      <c r="G25" s="76">
        <f t="shared" ref="G25:G26" si="13">+H25+I25</f>
        <v>1</v>
      </c>
      <c r="H25" s="76">
        <f>+SUMIFS('2. Апрель'!L:L,'2. Апрель'!F:F,C25)</f>
        <v>0</v>
      </c>
      <c r="I25" s="76">
        <f>+SUMIFS('2. Апрель'!K:K,'2. Апрель'!F:F,C25)</f>
        <v>1</v>
      </c>
      <c r="J25" s="135">
        <f>+SUMIFS('2. Апрель'!I:I,'2. Апрель'!F:F,C25)</f>
        <v>0</v>
      </c>
      <c r="K25" s="156"/>
      <c r="L25" s="133"/>
      <c r="M25" s="122"/>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row>
    <row r="26" spans="1:90" s="39" customFormat="1" ht="25.5" customHeight="1" x14ac:dyDescent="0.25">
      <c r="A26" s="108"/>
      <c r="B26" s="179"/>
      <c r="C26" s="46" t="s">
        <v>14</v>
      </c>
      <c r="D26" s="76">
        <f>+SUMIFS('2. Апрель'!H:H,'2. Апрель'!F:F,C26)</f>
        <v>3</v>
      </c>
      <c r="E26" s="76">
        <f>+SUMIFS('2. Апрель'!J:J,'2. Апрель'!F:F,C26)</f>
        <v>0</v>
      </c>
      <c r="F26" s="121">
        <f t="shared" si="12"/>
        <v>0</v>
      </c>
      <c r="G26" s="76">
        <f t="shared" si="13"/>
        <v>3</v>
      </c>
      <c r="H26" s="76">
        <f>+SUMIFS('2. Апрель'!L:L,'2. Апрель'!F:F,C26)</f>
        <v>0</v>
      </c>
      <c r="I26" s="76">
        <f>+SUMIFS('2. Апрель'!K:K,'2. Апрель'!F:F,C26)</f>
        <v>3</v>
      </c>
      <c r="J26" s="135">
        <f>+SUMIFS('2. Апрель'!I:I,'2. Апрель'!F:F,C26)</f>
        <v>0</v>
      </c>
      <c r="K26" s="156"/>
      <c r="L26" s="133"/>
      <c r="M26" s="122"/>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row>
    <row r="27" spans="1:90" s="39" customFormat="1" ht="25.5" customHeight="1" x14ac:dyDescent="0.25">
      <c r="A27" s="108"/>
      <c r="B27" s="179"/>
      <c r="C27" s="46" t="s">
        <v>125</v>
      </c>
      <c r="D27" s="76">
        <f>+SUMIFS('2. Апрель'!H:H,'2. Апрель'!F:F,C27)</f>
        <v>1</v>
      </c>
      <c r="E27" s="76">
        <f>+SUMIFS('2. Апрель'!J:J,'2. Апрель'!F:F,C27)</f>
        <v>0</v>
      </c>
      <c r="F27" s="121">
        <f t="shared" ref="F27:F29" si="14">+E27/D27</f>
        <v>0</v>
      </c>
      <c r="G27" s="76">
        <f t="shared" ref="G27:G29" si="15">+H27+I27</f>
        <v>1</v>
      </c>
      <c r="H27" s="76">
        <f>+SUMIFS('2. Апрель'!L:L,'2. Апрель'!F:F,C27)</f>
        <v>0</v>
      </c>
      <c r="I27" s="76">
        <f>+SUMIFS('2. Апрель'!K:K,'2. Апрель'!F:F,C27)</f>
        <v>1</v>
      </c>
      <c r="J27" s="135">
        <f>+SUMIFS('2. Апрель'!I:I,'2. Апрель'!F:F,C27)</f>
        <v>0</v>
      </c>
      <c r="K27" s="156"/>
      <c r="L27" s="133"/>
      <c r="M27" s="122"/>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row>
    <row r="28" spans="1:90" s="39" customFormat="1" ht="25.5" customHeight="1" x14ac:dyDescent="0.25">
      <c r="A28" s="108"/>
      <c r="B28" s="179"/>
      <c r="C28" s="46" t="s">
        <v>496</v>
      </c>
      <c r="D28" s="76">
        <f>+SUMIFS('2. Апрель'!H:H,'2. Апрель'!F:F,C28)</f>
        <v>1</v>
      </c>
      <c r="E28" s="76">
        <f>+SUMIFS('2. Апрель'!J:J,'2. Апрель'!F:F,C28)</f>
        <v>0</v>
      </c>
      <c r="F28" s="121">
        <f t="shared" si="14"/>
        <v>0</v>
      </c>
      <c r="G28" s="76">
        <f t="shared" si="15"/>
        <v>1</v>
      </c>
      <c r="H28" s="76">
        <f>+SUMIFS('2. Апрель'!L:L,'2. Апрель'!F:F,C28)</f>
        <v>0</v>
      </c>
      <c r="I28" s="76">
        <f>+SUMIFS('2. Апрель'!K:K,'2. Апрель'!F:F,C28)</f>
        <v>1</v>
      </c>
      <c r="J28" s="135">
        <f>+SUMIFS('2. Апрель'!I:I,'2. Апрель'!F:F,C28)</f>
        <v>0</v>
      </c>
      <c r="K28" s="156"/>
      <c r="L28" s="133"/>
      <c r="M28" s="122"/>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row>
    <row r="29" spans="1:90" s="39" customFormat="1" ht="25.5" customHeight="1" x14ac:dyDescent="0.25">
      <c r="A29" s="108"/>
      <c r="B29" s="179"/>
      <c r="C29" s="46" t="s">
        <v>498</v>
      </c>
      <c r="D29" s="76">
        <f>+SUMIFS('2. Апрель'!H:H,'2. Апрель'!F:F,C29)</f>
        <v>1</v>
      </c>
      <c r="E29" s="76">
        <f>+SUMIFS('2. Апрель'!J:J,'2. Апрель'!F:F,C29)</f>
        <v>0</v>
      </c>
      <c r="F29" s="121">
        <f t="shared" si="14"/>
        <v>0</v>
      </c>
      <c r="G29" s="76">
        <f t="shared" si="15"/>
        <v>1</v>
      </c>
      <c r="H29" s="76">
        <f>+SUMIFS('2. Апрель'!L:L,'2. Апрель'!F:F,C29)</f>
        <v>0</v>
      </c>
      <c r="I29" s="76">
        <f>+SUMIFS('2. Апрель'!K:K,'2. Апрель'!F:F,C29)</f>
        <v>1</v>
      </c>
      <c r="J29" s="135">
        <f>+SUMIFS('2. Апрель'!I:I,'2. Апрель'!F:F,C29)</f>
        <v>0</v>
      </c>
      <c r="K29" s="130"/>
      <c r="L29" s="133">
        <f t="shared" si="0"/>
        <v>0</v>
      </c>
      <c r="M29" s="122"/>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row>
    <row r="30" spans="1:90" s="39" customFormat="1" ht="30.75" customHeight="1" x14ac:dyDescent="0.25">
      <c r="A30" s="109"/>
      <c r="B30" s="179">
        <v>4</v>
      </c>
      <c r="C30" s="45" t="s">
        <v>75</v>
      </c>
      <c r="D30" s="73">
        <f>SUM(D31:D36)</f>
        <v>22</v>
      </c>
      <c r="E30" s="73">
        <f>SUM(E31:E36)</f>
        <v>2</v>
      </c>
      <c r="F30" s="120">
        <f>+E30/D30</f>
        <v>9.0909090909090912E-2</v>
      </c>
      <c r="G30" s="73">
        <f>SUM(G31:G36)</f>
        <v>20</v>
      </c>
      <c r="H30" s="73">
        <f>SUM(H31:H36)</f>
        <v>3</v>
      </c>
      <c r="I30" s="73">
        <f>SUM(I31:I36)</f>
        <v>17</v>
      </c>
      <c r="J30" s="75">
        <f>SUM(J31:J36)</f>
        <v>0</v>
      </c>
      <c r="K30" s="130"/>
      <c r="L30" s="133">
        <f t="shared" si="0"/>
        <v>0.22727272727272729</v>
      </c>
      <c r="M30" s="122"/>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row>
    <row r="31" spans="1:90" s="39" customFormat="1" ht="25.5" customHeight="1" x14ac:dyDescent="0.25">
      <c r="A31" s="109"/>
      <c r="B31" s="179"/>
      <c r="C31" s="64" t="s">
        <v>21</v>
      </c>
      <c r="D31" s="76">
        <f>+SUMIFS('2. Апрель'!H:H,'2. Апрель'!F:F,C31)</f>
        <v>6</v>
      </c>
      <c r="E31" s="76">
        <f>+SUMIFS('2. Апрель'!J:J,'2. Апрель'!F:F,C31)</f>
        <v>0</v>
      </c>
      <c r="F31" s="121">
        <f t="shared" ref="F31:F36" si="16">+E31/D31</f>
        <v>0</v>
      </c>
      <c r="G31" s="76">
        <f t="shared" ref="G31:G36" si="17">+H31+I31</f>
        <v>6</v>
      </c>
      <c r="H31" s="76">
        <f>+SUMIFS('2. Апрель'!L:L,'2. Апрель'!F:F,C31)</f>
        <v>0</v>
      </c>
      <c r="I31" s="76">
        <f>+SUMIFS('2. Апрель'!K:K,'2. Апрель'!F:F,C31)</f>
        <v>6</v>
      </c>
      <c r="J31" s="135">
        <f>+SUMIFS('2. Апрель'!I:I,'2. Апрель'!F:F,C31)</f>
        <v>0</v>
      </c>
      <c r="K31" s="130"/>
      <c r="L31" s="133">
        <f t="shared" si="0"/>
        <v>0</v>
      </c>
      <c r="M31" s="122"/>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row>
    <row r="32" spans="1:90" s="39" customFormat="1" ht="25.5" customHeight="1" x14ac:dyDescent="0.25">
      <c r="A32" s="109"/>
      <c r="B32" s="179"/>
      <c r="C32" s="46" t="s">
        <v>68</v>
      </c>
      <c r="D32" s="76">
        <f>+SUMIFS('2. Апрель'!H:H,'2. Апрель'!F:F,C32)</f>
        <v>7</v>
      </c>
      <c r="E32" s="76">
        <f>+SUMIFS('2. Апрель'!J:J,'2. Апрель'!F:F,C32)</f>
        <v>0</v>
      </c>
      <c r="F32" s="121">
        <f t="shared" si="16"/>
        <v>0</v>
      </c>
      <c r="G32" s="76">
        <f t="shared" si="17"/>
        <v>7</v>
      </c>
      <c r="H32" s="76">
        <f>+SUMIFS('2. Апрель'!L:L,'2. Апрель'!F:F,C32)</f>
        <v>3</v>
      </c>
      <c r="I32" s="76">
        <f>+SUMIFS('2. Апрель'!K:K,'2. Апрель'!F:F,C32)</f>
        <v>4</v>
      </c>
      <c r="J32" s="135">
        <f>+SUMIFS('2. Апрель'!I:I,'2. Апрель'!F:F,C32)</f>
        <v>0</v>
      </c>
      <c r="K32" s="130"/>
      <c r="L32" s="133">
        <f t="shared" si="0"/>
        <v>0.4285714285714286</v>
      </c>
      <c r="M32" s="122"/>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row>
    <row r="33" spans="1:90" s="39" customFormat="1" ht="25.5" customHeight="1" x14ac:dyDescent="0.25">
      <c r="A33" s="109"/>
      <c r="B33" s="179"/>
      <c r="C33" s="46" t="s">
        <v>22</v>
      </c>
      <c r="D33" s="76">
        <f>+SUMIFS('2. Апрель'!H:H,'2. Апрель'!F:F,C33)</f>
        <v>5</v>
      </c>
      <c r="E33" s="76">
        <f>+SUMIFS('2. Апрель'!J:J,'2. Апрель'!F:F,C33)</f>
        <v>0</v>
      </c>
      <c r="F33" s="121">
        <f t="shared" ref="F33" si="18">+E33/D33</f>
        <v>0</v>
      </c>
      <c r="G33" s="76">
        <f t="shared" ref="G33" si="19">+H33+I33</f>
        <v>5</v>
      </c>
      <c r="H33" s="76">
        <f>+SUMIFS('2. Апрель'!L:L,'2. Апрель'!F:F,C33)</f>
        <v>0</v>
      </c>
      <c r="I33" s="76">
        <f>+SUMIFS('2. Апрель'!K:K,'2. Апрель'!F:F,C33)</f>
        <v>5</v>
      </c>
      <c r="J33" s="135">
        <f>+SUMIFS('2. Апрель'!I:I,'2. Апрель'!F:F,C33)</f>
        <v>0</v>
      </c>
      <c r="K33" s="140"/>
      <c r="L33" s="133"/>
      <c r="M33" s="122"/>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row>
    <row r="34" spans="1:90" s="39" customFormat="1" ht="25.5" customHeight="1" x14ac:dyDescent="0.25">
      <c r="A34" s="109"/>
      <c r="B34" s="179"/>
      <c r="C34" s="46" t="s">
        <v>185</v>
      </c>
      <c r="D34" s="76">
        <f>+SUMIFS('2. Апрель'!H:H,'2. Апрель'!F:F,C34)</f>
        <v>1</v>
      </c>
      <c r="E34" s="76">
        <f>+SUMIFS('2. Апрель'!J:J,'2. Апрель'!F:F,C34)</f>
        <v>1</v>
      </c>
      <c r="F34" s="121">
        <f t="shared" ref="F34" si="20">+E34/D34</f>
        <v>1</v>
      </c>
      <c r="G34" s="76">
        <f t="shared" ref="G34" si="21">+H34+I34</f>
        <v>0</v>
      </c>
      <c r="H34" s="76">
        <f>+SUMIFS('2. Апрель'!L:L,'2. Апрель'!F:F,C34)</f>
        <v>0</v>
      </c>
      <c r="I34" s="76">
        <f>+SUMIFS('2. Апрель'!K:K,'2. Апрель'!F:F,C34)</f>
        <v>0</v>
      </c>
      <c r="J34" s="135">
        <f>+SUMIFS('2. Апрель'!I:I,'2. Апрель'!F:F,C34)</f>
        <v>0</v>
      </c>
      <c r="K34" s="147"/>
      <c r="L34" s="133"/>
      <c r="M34" s="122"/>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row>
    <row r="35" spans="1:90" s="39" customFormat="1" ht="25.5" customHeight="1" x14ac:dyDescent="0.25">
      <c r="A35" s="109"/>
      <c r="B35" s="179"/>
      <c r="C35" s="46" t="s">
        <v>78</v>
      </c>
      <c r="D35" s="76">
        <f>+SUMIFS('2. Апрель'!H:H,'2. Апрель'!F:F,C35)</f>
        <v>1</v>
      </c>
      <c r="E35" s="76">
        <f>+SUMIFS('2. Апрель'!J:J,'2. Апрель'!F:F,C35)</f>
        <v>0</v>
      </c>
      <c r="F35" s="121">
        <f t="shared" ref="F35" si="22">+E35/D35</f>
        <v>0</v>
      </c>
      <c r="G35" s="76">
        <f t="shared" ref="G35" si="23">+H35+I35</f>
        <v>1</v>
      </c>
      <c r="H35" s="76">
        <f>+SUMIFS('2. Апрель'!L:L,'2. Апрель'!F:F,C35)</f>
        <v>0</v>
      </c>
      <c r="I35" s="76">
        <f>+SUMIFS('2. Апрель'!K:K,'2. Апрель'!F:F,C35)</f>
        <v>1</v>
      </c>
      <c r="J35" s="135">
        <f>+SUMIFS('2. Апрель'!I:I,'2. Апрель'!F:F,C35)</f>
        <v>0</v>
      </c>
      <c r="K35" s="154"/>
      <c r="L35" s="133"/>
      <c r="M35" s="122"/>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row>
    <row r="36" spans="1:90" s="39" customFormat="1" ht="25.5" customHeight="1" x14ac:dyDescent="0.25">
      <c r="A36" s="109"/>
      <c r="B36" s="179"/>
      <c r="C36" s="46" t="s">
        <v>20</v>
      </c>
      <c r="D36" s="76">
        <f>+SUMIFS('2. Апрель'!H:H,'2. Апрель'!F:F,C36)</f>
        <v>2</v>
      </c>
      <c r="E36" s="76">
        <f>+SUMIFS('2. Апрель'!J:J,'2. Апрель'!F:F,C36)</f>
        <v>1</v>
      </c>
      <c r="F36" s="121">
        <f t="shared" si="16"/>
        <v>0.5</v>
      </c>
      <c r="G36" s="76">
        <f t="shared" si="17"/>
        <v>1</v>
      </c>
      <c r="H36" s="76">
        <f>+SUMIFS('2. Апрель'!L:L,'2. Апрель'!F:F,C36)</f>
        <v>0</v>
      </c>
      <c r="I36" s="76">
        <f>+SUMIFS('2. Апрель'!K:K,'2. Апрель'!F:F,C36)</f>
        <v>1</v>
      </c>
      <c r="J36" s="135">
        <f>+SUMIFS('2. Апрель'!I:I,'2. Апрель'!F:F,C36)</f>
        <v>0</v>
      </c>
      <c r="K36" s="130"/>
      <c r="L36" s="133">
        <f t="shared" si="0"/>
        <v>0.5</v>
      </c>
      <c r="M36" s="122"/>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row>
    <row r="37" spans="1:90" s="39" customFormat="1" ht="30.75" customHeight="1" x14ac:dyDescent="0.25">
      <c r="A37" s="106"/>
      <c r="B37" s="179">
        <v>5</v>
      </c>
      <c r="C37" s="45" t="s">
        <v>74</v>
      </c>
      <c r="D37" s="73">
        <f>SUM(D38:D40)</f>
        <v>27</v>
      </c>
      <c r="E37" s="73">
        <f>SUM(E38:E40)</f>
        <v>4</v>
      </c>
      <c r="F37" s="120">
        <f>+E37/D37</f>
        <v>0.14814814814814814</v>
      </c>
      <c r="G37" s="73">
        <f>SUM(G38:G40)</f>
        <v>23</v>
      </c>
      <c r="H37" s="73">
        <f>SUM(H38:H40)</f>
        <v>0</v>
      </c>
      <c r="I37" s="73">
        <f>SUM(I38:I40)</f>
        <v>23</v>
      </c>
      <c r="J37" s="75">
        <f>SUM(J38:J40)</f>
        <v>0</v>
      </c>
      <c r="K37" s="130"/>
      <c r="L37" s="133">
        <f t="shared" si="0"/>
        <v>0.14814814814814814</v>
      </c>
      <c r="M37" s="122"/>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row>
    <row r="38" spans="1:90" s="39" customFormat="1" ht="25.5" customHeight="1" x14ac:dyDescent="0.25">
      <c r="A38" s="110"/>
      <c r="B38" s="179"/>
      <c r="C38" s="49" t="s">
        <v>154</v>
      </c>
      <c r="D38" s="76">
        <f>+SUMIFS('2. Апрель'!H:H,'2. Апрель'!F:F,C38)</f>
        <v>11</v>
      </c>
      <c r="E38" s="76">
        <f>+SUMIFS('2. Апрель'!J:J,'2. Апрель'!F:F,C38)</f>
        <v>1</v>
      </c>
      <c r="F38" s="121">
        <f t="shared" ref="F38" si="24">+E38/D38</f>
        <v>9.0909090909090912E-2</v>
      </c>
      <c r="G38" s="76">
        <f t="shared" ref="G38" si="25">+H38+I38</f>
        <v>10</v>
      </c>
      <c r="H38" s="76">
        <f>+SUMIFS('2. Апрель'!L:L,'2. Апрель'!F:F,C38)</f>
        <v>0</v>
      </c>
      <c r="I38" s="76">
        <f>+SUMIFS('2. Апрель'!K:K,'2. Апрель'!F:F,C38)</f>
        <v>10</v>
      </c>
      <c r="J38" s="135">
        <f>+SUMIFS('2. Апрель'!I:I,'2. Апрель'!F:F,C38)</f>
        <v>0</v>
      </c>
      <c r="K38" s="140"/>
      <c r="L38" s="133"/>
      <c r="M38" s="122"/>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row>
    <row r="39" spans="1:90" s="39" customFormat="1" ht="25.5" customHeight="1" x14ac:dyDescent="0.25">
      <c r="A39" s="110"/>
      <c r="B39" s="179"/>
      <c r="C39" s="49" t="s">
        <v>17</v>
      </c>
      <c r="D39" s="76">
        <f>+SUMIFS('2. Апрель'!H:H,'2. Апрель'!F:F,C39)</f>
        <v>15</v>
      </c>
      <c r="E39" s="76">
        <f>+SUMIFS('2. Апрель'!J:J,'2. Апрель'!F:F,C39)</f>
        <v>2</v>
      </c>
      <c r="F39" s="121">
        <f t="shared" ref="F39:F40" si="26">+E39/D39</f>
        <v>0.13333333333333333</v>
      </c>
      <c r="G39" s="76">
        <f t="shared" ref="G39:G40" si="27">+H39+I39</f>
        <v>13</v>
      </c>
      <c r="H39" s="76">
        <f>+SUMIFS('2. Апрель'!L:L,'2. Апрель'!F:F,C39)</f>
        <v>0</v>
      </c>
      <c r="I39" s="76">
        <f>+SUMIFS('2. Апрель'!K:K,'2. Апрель'!F:F,C39)</f>
        <v>13</v>
      </c>
      <c r="J39" s="135">
        <f>+SUMIFS('2. Апрель'!I:I,'2. Апрель'!F:F,C39)</f>
        <v>0</v>
      </c>
      <c r="K39" s="130"/>
      <c r="L39" s="133">
        <f t="shared" si="0"/>
        <v>0.1333333333333333</v>
      </c>
      <c r="M39" s="122"/>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row>
    <row r="40" spans="1:90" s="39" customFormat="1" ht="25.5" customHeight="1" x14ac:dyDescent="0.25">
      <c r="A40" s="110"/>
      <c r="B40" s="179"/>
      <c r="C40" s="49" t="s">
        <v>119</v>
      </c>
      <c r="D40" s="76">
        <f>+SUMIFS('2. Апрель'!H:H,'2. Апрель'!F:F,C40)</f>
        <v>1</v>
      </c>
      <c r="E40" s="76">
        <f>+SUMIFS('2. Апрель'!J:J,'2. Апрель'!F:F,C40)</f>
        <v>1</v>
      </c>
      <c r="F40" s="121">
        <f t="shared" si="26"/>
        <v>1</v>
      </c>
      <c r="G40" s="76">
        <f t="shared" si="27"/>
        <v>0</v>
      </c>
      <c r="H40" s="76">
        <f>+SUMIFS('2. Апрель'!L:L,'2. Апрель'!F:F,C40)</f>
        <v>0</v>
      </c>
      <c r="I40" s="76">
        <f>+SUMIFS('2. Апрель'!K:K,'2. Апрель'!F:F,C40)</f>
        <v>0</v>
      </c>
      <c r="J40" s="135">
        <f>+SUMIFS('2. Апрель'!I:I,'2. Апрель'!F:F,C40)</f>
        <v>0</v>
      </c>
      <c r="K40" s="130"/>
      <c r="L40" s="133">
        <f t="shared" si="0"/>
        <v>1</v>
      </c>
      <c r="M40" s="122"/>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row>
    <row r="41" spans="1:90" s="40" customFormat="1" ht="39.950000000000003" customHeight="1" x14ac:dyDescent="0.25">
      <c r="A41" s="109"/>
      <c r="B41" s="179">
        <v>6</v>
      </c>
      <c r="C41" s="45" t="s">
        <v>23</v>
      </c>
      <c r="D41" s="73">
        <f>SUM(D42:D53)</f>
        <v>32</v>
      </c>
      <c r="E41" s="73">
        <f>SUM(E42:E53)</f>
        <v>7</v>
      </c>
      <c r="F41" s="120">
        <f>+E41/D41</f>
        <v>0.21875</v>
      </c>
      <c r="G41" s="73">
        <f>SUM(G42:G53)</f>
        <v>25</v>
      </c>
      <c r="H41" s="73">
        <f>SUM(H42:H53)</f>
        <v>1</v>
      </c>
      <c r="I41" s="73">
        <f>SUM(I42:I53)</f>
        <v>24</v>
      </c>
      <c r="J41" s="75">
        <f>SUM(J42:J53)</f>
        <v>0</v>
      </c>
      <c r="K41" s="130"/>
      <c r="L41" s="133">
        <f t="shared" si="0"/>
        <v>0.25</v>
      </c>
      <c r="M41" s="122"/>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row>
    <row r="42" spans="1:90" s="40" customFormat="1" ht="25.5" customHeight="1" x14ac:dyDescent="0.25">
      <c r="A42" s="111"/>
      <c r="B42" s="179"/>
      <c r="C42" s="46" t="s">
        <v>92</v>
      </c>
      <c r="D42" s="76">
        <f>+SUMIFS('2. Апрель'!H:H,'2. Апрель'!F:F,C42)</f>
        <v>2</v>
      </c>
      <c r="E42" s="76">
        <f>+SUMIFS('2. Апрель'!J:J,'2. Апрель'!F:F,C42)</f>
        <v>0</v>
      </c>
      <c r="F42" s="121">
        <f t="shared" ref="F42" si="28">+E42/D42</f>
        <v>0</v>
      </c>
      <c r="G42" s="76">
        <f t="shared" ref="G42" si="29">+H42+I42</f>
        <v>2</v>
      </c>
      <c r="H42" s="76">
        <f>+SUMIFS('2. Апрель'!L:L,'2. Апрель'!F:F,C42)</f>
        <v>0</v>
      </c>
      <c r="I42" s="76">
        <f>+SUMIFS('2. Апрель'!K:K,'2. Апрель'!F:F,C42)</f>
        <v>2</v>
      </c>
      <c r="J42" s="135">
        <f>+SUMIFS('2. Апрель'!I:I,'2. Апрель'!F:F,C42)</f>
        <v>0</v>
      </c>
      <c r="K42" s="130"/>
      <c r="L42" s="133">
        <f t="shared" si="0"/>
        <v>0</v>
      </c>
      <c r="M42" s="122"/>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row>
    <row r="43" spans="1:90" s="40" customFormat="1" ht="25.5" customHeight="1" x14ac:dyDescent="0.25">
      <c r="A43" s="111"/>
      <c r="B43" s="179"/>
      <c r="C43" s="46" t="s">
        <v>24</v>
      </c>
      <c r="D43" s="76">
        <f>+SUMIFS('2. Апрель'!H:H,'2. Апрель'!F:F,C43)</f>
        <v>14</v>
      </c>
      <c r="E43" s="76">
        <f>+SUMIFS('2. Апрель'!J:J,'2. Апрель'!F:F,C43)</f>
        <v>5</v>
      </c>
      <c r="F43" s="121">
        <f t="shared" ref="F43:F53" si="30">+E43/D43</f>
        <v>0.35714285714285715</v>
      </c>
      <c r="G43" s="76">
        <f t="shared" ref="G43:G53" si="31">+H43+I43</f>
        <v>9</v>
      </c>
      <c r="H43" s="76">
        <f>+SUMIFS('2. Апрель'!L:L,'2. Апрель'!F:F,C43)</f>
        <v>0</v>
      </c>
      <c r="I43" s="76">
        <f>+SUMIFS('2. Апрель'!K:K,'2. Апрель'!F:F,C43)</f>
        <v>9</v>
      </c>
      <c r="J43" s="135">
        <f>+SUMIFS('2. Апрель'!I:I,'2. Апрель'!F:F,C43)</f>
        <v>0</v>
      </c>
      <c r="K43" s="140"/>
      <c r="L43" s="133"/>
      <c r="M43" s="122"/>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row>
    <row r="44" spans="1:90" s="40" customFormat="1" ht="25.5" customHeight="1" x14ac:dyDescent="0.25">
      <c r="A44" s="111"/>
      <c r="B44" s="179"/>
      <c r="C44" s="46" t="s">
        <v>110</v>
      </c>
      <c r="D44" s="76">
        <f>+SUMIFS('2. Апрель'!H:H,'2. Апрель'!F:F,C44)</f>
        <v>2</v>
      </c>
      <c r="E44" s="76">
        <f>+SUMIFS('2. Апрель'!J:J,'2. Апрель'!F:F,C44)</f>
        <v>1</v>
      </c>
      <c r="F44" s="121">
        <f t="shared" si="30"/>
        <v>0.5</v>
      </c>
      <c r="G44" s="76">
        <f t="shared" si="31"/>
        <v>1</v>
      </c>
      <c r="H44" s="76">
        <f>+SUMIFS('2. Апрель'!L:L,'2. Апрель'!F:F,C44)</f>
        <v>0</v>
      </c>
      <c r="I44" s="76">
        <f>+SUMIFS('2. Апрель'!K:K,'2. Апрель'!F:F,C44)</f>
        <v>1</v>
      </c>
      <c r="J44" s="135">
        <f>+SUMIFS('2. Апрель'!I:I,'2. Апрель'!F:F,C44)</f>
        <v>0</v>
      </c>
      <c r="K44" s="156"/>
      <c r="L44" s="133"/>
      <c r="M44" s="122"/>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row>
    <row r="45" spans="1:90" s="40" customFormat="1" ht="25.5" customHeight="1" x14ac:dyDescent="0.25">
      <c r="A45" s="111"/>
      <c r="B45" s="179"/>
      <c r="C45" s="46" t="s">
        <v>499</v>
      </c>
      <c r="D45" s="76">
        <f>+SUMIFS('2. Апрель'!H:H,'2. Апрель'!F:F,C45)</f>
        <v>1</v>
      </c>
      <c r="E45" s="76">
        <f>+SUMIFS('2. Апрель'!J:J,'2. Апрель'!F:F,C45)</f>
        <v>0</v>
      </c>
      <c r="F45" s="121">
        <f t="shared" si="30"/>
        <v>0</v>
      </c>
      <c r="G45" s="76">
        <f t="shared" si="31"/>
        <v>1</v>
      </c>
      <c r="H45" s="76">
        <f>+SUMIFS('2. Апрель'!L:L,'2. Апрель'!F:F,C45)</f>
        <v>0</v>
      </c>
      <c r="I45" s="76">
        <f>+SUMIFS('2. Апрель'!K:K,'2. Апрель'!F:F,C45)</f>
        <v>1</v>
      </c>
      <c r="J45" s="135">
        <f>+SUMIFS('2. Апрель'!I:I,'2. Апрель'!F:F,C45)</f>
        <v>0</v>
      </c>
      <c r="K45" s="156"/>
      <c r="L45" s="133"/>
      <c r="M45" s="122"/>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row>
    <row r="46" spans="1:90" s="40" customFormat="1" ht="25.5" customHeight="1" x14ac:dyDescent="0.25">
      <c r="A46" s="111"/>
      <c r="B46" s="179"/>
      <c r="C46" s="46" t="s">
        <v>25</v>
      </c>
      <c r="D46" s="76">
        <f>+SUMIFS('2. Апрель'!H:H,'2. Апрель'!F:F,C46)</f>
        <v>2</v>
      </c>
      <c r="E46" s="76">
        <f>+SUMIFS('2. Апрель'!J:J,'2. Апрель'!F:F,C46)</f>
        <v>0</v>
      </c>
      <c r="F46" s="121">
        <f t="shared" si="30"/>
        <v>0</v>
      </c>
      <c r="G46" s="76">
        <f t="shared" si="31"/>
        <v>2</v>
      </c>
      <c r="H46" s="76">
        <f>+SUMIFS('2. Апрель'!L:L,'2. Апрель'!F:F,C46)</f>
        <v>0</v>
      </c>
      <c r="I46" s="76">
        <f>+SUMIFS('2. Апрель'!K:K,'2. Апрель'!F:F,C46)</f>
        <v>2</v>
      </c>
      <c r="J46" s="135">
        <f>+SUMIFS('2. Апрель'!I:I,'2. Апрель'!F:F,C46)</f>
        <v>0</v>
      </c>
      <c r="K46" s="130"/>
      <c r="L46" s="133">
        <f t="shared" si="0"/>
        <v>0</v>
      </c>
      <c r="M46" s="122"/>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row>
    <row r="47" spans="1:90" s="40" customFormat="1" ht="25.5" customHeight="1" x14ac:dyDescent="0.25">
      <c r="A47" s="111"/>
      <c r="B47" s="179"/>
      <c r="C47" s="46" t="s">
        <v>27</v>
      </c>
      <c r="D47" s="76">
        <f>+SUMIFS('2. Апрель'!H:H,'2. Апрель'!F:F,C47)</f>
        <v>1</v>
      </c>
      <c r="E47" s="76">
        <f>+SUMIFS('2. Апрель'!J:J,'2. Апрель'!F:F,C47)</f>
        <v>1</v>
      </c>
      <c r="F47" s="121">
        <f t="shared" si="30"/>
        <v>1</v>
      </c>
      <c r="G47" s="76">
        <f t="shared" si="31"/>
        <v>0</v>
      </c>
      <c r="H47" s="76">
        <f>+SUMIFS('2. Апрель'!L:L,'2. Апрель'!F:F,C47)</f>
        <v>0</v>
      </c>
      <c r="I47" s="76">
        <f>+SUMIFS('2. Апрель'!K:K,'2. Апрель'!F:F,C47)</f>
        <v>0</v>
      </c>
      <c r="J47" s="135">
        <f>+SUMIFS('2. Апрель'!I:I,'2. Апрель'!F:F,C47)</f>
        <v>0</v>
      </c>
      <c r="K47" s="130"/>
      <c r="L47" s="133">
        <f t="shared" si="0"/>
        <v>1</v>
      </c>
      <c r="M47" s="122"/>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row>
    <row r="48" spans="1:90" s="40" customFormat="1" ht="25.5" customHeight="1" x14ac:dyDescent="0.25">
      <c r="A48" s="111"/>
      <c r="B48" s="179"/>
      <c r="C48" s="46" t="s">
        <v>28</v>
      </c>
      <c r="D48" s="76">
        <f>+SUMIFS('2. Апрель'!H:H,'2. Апрель'!F:F,C48)</f>
        <v>2</v>
      </c>
      <c r="E48" s="76">
        <f>+SUMIFS('2. Апрель'!J:J,'2. Апрель'!F:F,C48)</f>
        <v>0</v>
      </c>
      <c r="F48" s="121">
        <f t="shared" si="30"/>
        <v>0</v>
      </c>
      <c r="G48" s="76">
        <f t="shared" si="31"/>
        <v>2</v>
      </c>
      <c r="H48" s="76">
        <f>+SUMIFS('2. Апрель'!L:L,'2. Апрель'!F:F,C48)</f>
        <v>0</v>
      </c>
      <c r="I48" s="76">
        <f>+SUMIFS('2. Апрель'!K:K,'2. Апрель'!F:F,C48)</f>
        <v>2</v>
      </c>
      <c r="J48" s="135">
        <f>+SUMIFS('2. Апрель'!I:I,'2. Апрель'!F:F,C48)</f>
        <v>0</v>
      </c>
      <c r="K48" s="130"/>
      <c r="L48" s="133">
        <f t="shared" si="0"/>
        <v>0</v>
      </c>
      <c r="M48" s="122"/>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row>
    <row r="49" spans="1:90" s="40" customFormat="1" ht="25.5" customHeight="1" x14ac:dyDescent="0.25">
      <c r="A49" s="111"/>
      <c r="B49" s="179"/>
      <c r="C49" s="49" t="s">
        <v>172</v>
      </c>
      <c r="D49" s="76">
        <f>+SUMIFS('2. Апрель'!H:H,'2. Апрель'!F:F,C49)</f>
        <v>3</v>
      </c>
      <c r="E49" s="76">
        <f>+SUMIFS('2. Апрель'!J:J,'2. Апрель'!F:F,C49)</f>
        <v>0</v>
      </c>
      <c r="F49" s="121">
        <f t="shared" si="30"/>
        <v>0</v>
      </c>
      <c r="G49" s="76">
        <f t="shared" si="31"/>
        <v>3</v>
      </c>
      <c r="H49" s="76">
        <f>+SUMIFS('2. Апрель'!L:L,'2. Апрель'!F:F,C49)</f>
        <v>0</v>
      </c>
      <c r="I49" s="76">
        <f>+SUMIFS('2. Апрель'!K:K,'2. Апрель'!F:F,C49)</f>
        <v>3</v>
      </c>
      <c r="J49" s="135">
        <f>+SUMIFS('2. Апрель'!I:I,'2. Апрель'!F:F,C49)</f>
        <v>0</v>
      </c>
      <c r="K49" s="151"/>
      <c r="L49" s="133"/>
      <c r="M49" s="122"/>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row>
    <row r="50" spans="1:90" s="40" customFormat="1" ht="25.5" customHeight="1" x14ac:dyDescent="0.25">
      <c r="A50" s="111"/>
      <c r="B50" s="179"/>
      <c r="C50" s="46" t="s">
        <v>104</v>
      </c>
      <c r="D50" s="76">
        <f>+SUMIFS('2. Апрель'!H:H,'2. Апрель'!F:F,C50)</f>
        <v>1</v>
      </c>
      <c r="E50" s="76">
        <f>+SUMIFS('2. Апрель'!J:J,'2. Апрель'!F:F,C50)</f>
        <v>0</v>
      </c>
      <c r="F50" s="121">
        <f t="shared" si="30"/>
        <v>0</v>
      </c>
      <c r="G50" s="76">
        <f t="shared" si="31"/>
        <v>1</v>
      </c>
      <c r="H50" s="76">
        <f>+SUMIFS('2. Апрель'!L:L,'2. Апрель'!F:F,C50)</f>
        <v>0</v>
      </c>
      <c r="I50" s="76">
        <f>+SUMIFS('2. Апрель'!K:K,'2. Апрель'!F:F,C50)</f>
        <v>1</v>
      </c>
      <c r="J50" s="135">
        <f>+SUMIFS('2. Апрель'!I:I,'2. Апрель'!F:F,C50)</f>
        <v>0</v>
      </c>
      <c r="K50" s="130"/>
      <c r="L50" s="133">
        <f t="shared" si="0"/>
        <v>0</v>
      </c>
      <c r="M50" s="122"/>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row>
    <row r="51" spans="1:90" s="40" customFormat="1" ht="25.5" customHeight="1" x14ac:dyDescent="0.25">
      <c r="A51" s="111"/>
      <c r="B51" s="179"/>
      <c r="C51" s="46" t="s">
        <v>86</v>
      </c>
      <c r="D51" s="76">
        <f>+SUMIFS('2. Апрель'!H:H,'2. Апрель'!F:F,C51)</f>
        <v>1</v>
      </c>
      <c r="E51" s="76">
        <f>+SUMIFS('2. Апрель'!J:J,'2. Апрель'!F:F,C51)</f>
        <v>0</v>
      </c>
      <c r="F51" s="121">
        <f t="shared" ref="F51" si="32">+E51/D51</f>
        <v>0</v>
      </c>
      <c r="G51" s="76">
        <f t="shared" ref="G51" si="33">+H51+I51</f>
        <v>1</v>
      </c>
      <c r="H51" s="76">
        <f>+SUMIFS('2. Апрель'!L:L,'2. Апрель'!F:F,C51)</f>
        <v>0</v>
      </c>
      <c r="I51" s="76">
        <f>+SUMIFS('2. Апрель'!K:K,'2. Апрель'!F:F,C51)</f>
        <v>1</v>
      </c>
      <c r="J51" s="135">
        <f>+SUMIFS('2. Апрель'!I:I,'2. Апрель'!F:F,C51)</f>
        <v>0</v>
      </c>
      <c r="K51" s="164"/>
      <c r="L51" s="133"/>
      <c r="M51" s="122"/>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row>
    <row r="52" spans="1:90" s="40" customFormat="1" ht="25.5" customHeight="1" x14ac:dyDescent="0.25">
      <c r="A52" s="111"/>
      <c r="B52" s="179"/>
      <c r="C52" s="46" t="s">
        <v>26</v>
      </c>
      <c r="D52" s="76">
        <f>+SUMIFS('2. Апрель'!H:H,'2. Апрель'!F:F,C52)</f>
        <v>2</v>
      </c>
      <c r="E52" s="76">
        <f>+SUMIFS('2. Апрель'!J:J,'2. Апрель'!F:F,C52)</f>
        <v>0</v>
      </c>
      <c r="F52" s="121">
        <f t="shared" si="30"/>
        <v>0</v>
      </c>
      <c r="G52" s="76">
        <f t="shared" si="31"/>
        <v>2</v>
      </c>
      <c r="H52" s="76">
        <f>+SUMIFS('2. Апрель'!L:L,'2. Апрель'!F:F,C52)</f>
        <v>1</v>
      </c>
      <c r="I52" s="76">
        <f>+SUMIFS('2. Апрель'!K:K,'2. Апрель'!F:F,C52)</f>
        <v>1</v>
      </c>
      <c r="J52" s="135">
        <f>+SUMIFS('2. Апрель'!I:I,'2. Апрель'!F:F,C52)</f>
        <v>0</v>
      </c>
      <c r="K52" s="152"/>
      <c r="L52" s="133"/>
      <c r="M52" s="122"/>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row>
    <row r="53" spans="1:90" s="40" customFormat="1" ht="25.5" customHeight="1" thickBot="1" x14ac:dyDescent="0.3">
      <c r="A53" s="111"/>
      <c r="B53" s="180"/>
      <c r="C53" s="68" t="s">
        <v>180</v>
      </c>
      <c r="D53" s="90">
        <f>+SUMIFS('2. Апрель'!H:H,'2. Апрель'!F:F,C53)</f>
        <v>1</v>
      </c>
      <c r="E53" s="90">
        <f>+SUMIFS('2. Апрель'!J:J,'2. Апрель'!F:F,C53)</f>
        <v>0</v>
      </c>
      <c r="F53" s="162">
        <f t="shared" si="30"/>
        <v>0</v>
      </c>
      <c r="G53" s="90">
        <f t="shared" si="31"/>
        <v>1</v>
      </c>
      <c r="H53" s="90">
        <f>+SUMIFS('2. Апрель'!L:L,'2. Апрель'!F:F,C53)</f>
        <v>0</v>
      </c>
      <c r="I53" s="90">
        <f>+SUMIFS('2. Апрель'!K:K,'2. Апрель'!F:F,C53)</f>
        <v>1</v>
      </c>
      <c r="J53" s="163">
        <f>+SUMIFS('2. Апрель'!I:I,'2. Апрель'!F:F,C53)</f>
        <v>0</v>
      </c>
      <c r="K53" s="152"/>
      <c r="L53" s="133"/>
      <c r="M53" s="122"/>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row>
    <row r="54" spans="1:90" ht="20.25" x14ac:dyDescent="0.25">
      <c r="K54" s="130"/>
    </row>
  </sheetData>
  <mergeCells count="20">
    <mergeCell ref="G4:G6"/>
    <mergeCell ref="H5:H6"/>
    <mergeCell ref="B1:J1"/>
    <mergeCell ref="H2:J2"/>
    <mergeCell ref="L2:L6"/>
    <mergeCell ref="I5:I6"/>
    <mergeCell ref="D3:D6"/>
    <mergeCell ref="J5:J6"/>
    <mergeCell ref="H4:J4"/>
    <mergeCell ref="E3:J3"/>
    <mergeCell ref="E4:F5"/>
    <mergeCell ref="B41:B53"/>
    <mergeCell ref="C3:C6"/>
    <mergeCell ref="B8:B14"/>
    <mergeCell ref="B15:B19"/>
    <mergeCell ref="B20:B29"/>
    <mergeCell ref="B37:B40"/>
    <mergeCell ref="B30:B36"/>
    <mergeCell ref="B7:C7"/>
    <mergeCell ref="B3:B6"/>
  </mergeCells>
  <printOptions horizontalCentered="1"/>
  <pageMargins left="0.19685039370078741" right="0.23622047244094491" top="0.35433070866141736" bottom="0.35433070866141736" header="0.31496062992125984" footer="0.31496062992125984"/>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G168"/>
  <sheetViews>
    <sheetView view="pageBreakPreview" zoomScale="55" zoomScaleNormal="55" zoomScaleSheetLayoutView="55" workbookViewId="0">
      <pane ySplit="2" topLeftCell="A158" activePane="bottomLeft" state="frozen"/>
      <selection pane="bottomLeft" activeCell="C3" sqref="C3:C163"/>
    </sheetView>
  </sheetViews>
  <sheetFormatPr defaultColWidth="11" defaultRowHeight="21" customHeight="1" x14ac:dyDescent="0.2"/>
  <cols>
    <col min="1" max="1" width="7.42578125" style="55" customWidth="1"/>
    <col min="2" max="2" width="20.5703125" style="54" customWidth="1"/>
    <col min="3" max="3" width="164.7109375" style="34" customWidth="1"/>
    <col min="4" max="4" width="18.140625" style="138" customWidth="1"/>
    <col min="5" max="5" width="25.85546875" style="54" customWidth="1"/>
    <col min="6" max="6" width="26.28515625" style="54" customWidth="1"/>
    <col min="7" max="7" width="16.7109375" style="54" customWidth="1"/>
    <col min="8" max="8" width="14.5703125" style="54" customWidth="1"/>
    <col min="9" max="11" width="5.42578125" style="54" customWidth="1"/>
    <col min="12" max="12" width="19.140625" style="54" customWidth="1"/>
    <col min="13" max="13" width="12.42578125" style="54" customWidth="1"/>
    <col min="14" max="14" width="20.28515625" style="53" customWidth="1"/>
    <col min="15" max="15" width="32.85546875" style="53" customWidth="1"/>
    <col min="16" max="16384" width="11" style="33"/>
  </cols>
  <sheetData>
    <row r="1" spans="1:33" ht="62.25" customHeight="1" x14ac:dyDescent="0.2">
      <c r="A1" s="205" t="s">
        <v>546</v>
      </c>
      <c r="B1" s="205"/>
      <c r="C1" s="205"/>
      <c r="D1" s="205"/>
      <c r="E1" s="205"/>
      <c r="F1" s="206"/>
      <c r="G1" s="35"/>
      <c r="H1" s="35"/>
      <c r="I1" s="35"/>
      <c r="J1" s="35"/>
      <c r="K1" s="35"/>
      <c r="L1" s="35"/>
    </row>
    <row r="2" spans="1:33" s="32" customFormat="1" ht="113.25" customHeight="1" x14ac:dyDescent="0.25">
      <c r="A2" s="59" t="s">
        <v>29</v>
      </c>
      <c r="B2" s="59" t="s">
        <v>162</v>
      </c>
      <c r="C2" s="59" t="s">
        <v>30</v>
      </c>
      <c r="D2" s="137" t="s">
        <v>76</v>
      </c>
      <c r="E2" s="59" t="s">
        <v>77</v>
      </c>
      <c r="F2" s="59" t="s">
        <v>31</v>
      </c>
      <c r="G2" s="58" t="s">
        <v>80</v>
      </c>
      <c r="H2" s="42" t="s">
        <v>79</v>
      </c>
      <c r="I2" s="50" t="s">
        <v>32</v>
      </c>
      <c r="J2" s="51" t="s">
        <v>33</v>
      </c>
      <c r="K2" s="136" t="s">
        <v>83</v>
      </c>
      <c r="L2" s="41" t="s">
        <v>82</v>
      </c>
      <c r="M2" s="52" t="s">
        <v>81</v>
      </c>
      <c r="N2" s="52" t="s">
        <v>84</v>
      </c>
      <c r="O2" s="129" t="s">
        <v>152</v>
      </c>
      <c r="P2" s="168" t="s">
        <v>189</v>
      </c>
      <c r="Q2" s="168" t="s">
        <v>190</v>
      </c>
      <c r="R2" s="168" t="s">
        <v>191</v>
      </c>
      <c r="S2" s="168" t="s">
        <v>192</v>
      </c>
      <c r="T2" s="168" t="s">
        <v>193</v>
      </c>
      <c r="U2" s="168" t="s">
        <v>194</v>
      </c>
      <c r="V2" s="168" t="s">
        <v>195</v>
      </c>
      <c r="W2" s="168" t="s">
        <v>196</v>
      </c>
      <c r="X2" s="168" t="s">
        <v>197</v>
      </c>
      <c r="Y2" s="168" t="s">
        <v>198</v>
      </c>
      <c r="Z2" s="168" t="s">
        <v>199</v>
      </c>
      <c r="AA2" s="168" t="s">
        <v>200</v>
      </c>
      <c r="AB2" s="168" t="s">
        <v>201</v>
      </c>
      <c r="AC2" s="168" t="s">
        <v>202</v>
      </c>
      <c r="AD2" s="168" t="s">
        <v>203</v>
      </c>
      <c r="AE2" s="168" t="s">
        <v>204</v>
      </c>
      <c r="AF2" s="168" t="s">
        <v>205</v>
      </c>
      <c r="AG2" s="168" t="s">
        <v>206</v>
      </c>
    </row>
    <row r="3" spans="1:33" s="161" customFormat="1" ht="81.75" customHeight="1" x14ac:dyDescent="0.25">
      <c r="A3" s="141">
        <v>1</v>
      </c>
      <c r="B3" s="141" t="s">
        <v>184</v>
      </c>
      <c r="C3" s="142" t="s">
        <v>390</v>
      </c>
      <c r="D3" s="143" t="s">
        <v>212</v>
      </c>
      <c r="E3" s="141" t="s">
        <v>160</v>
      </c>
      <c r="F3" s="141" t="s">
        <v>172</v>
      </c>
      <c r="G3" s="148" t="s">
        <v>386</v>
      </c>
      <c r="H3" s="174">
        <v>1</v>
      </c>
      <c r="I3" s="174"/>
      <c r="J3" s="174"/>
      <c r="K3" s="174">
        <v>1</v>
      </c>
      <c r="L3" s="174"/>
      <c r="M3" s="157"/>
      <c r="N3" s="157"/>
      <c r="O3" s="158"/>
      <c r="P3" s="171"/>
      <c r="Q3" s="171"/>
      <c r="R3" s="171"/>
      <c r="S3" s="171"/>
      <c r="T3" s="171"/>
      <c r="U3" s="171"/>
      <c r="V3" s="171"/>
      <c r="W3" s="171"/>
      <c r="X3" s="171"/>
      <c r="Y3" s="171"/>
      <c r="Z3" s="171"/>
      <c r="AA3" s="171"/>
      <c r="AB3" s="171"/>
      <c r="AC3" s="171"/>
      <c r="AD3" s="171"/>
      <c r="AE3" s="171"/>
      <c r="AF3" s="171"/>
      <c r="AG3" s="171"/>
    </row>
    <row r="4" spans="1:33" s="161" customFormat="1" ht="97.5" hidden="1" customHeight="1" x14ac:dyDescent="0.25">
      <c r="A4" s="141">
        <v>2</v>
      </c>
      <c r="B4" s="144" t="s">
        <v>211</v>
      </c>
      <c r="C4" s="145" t="s">
        <v>494</v>
      </c>
      <c r="D4" s="146" t="s">
        <v>212</v>
      </c>
      <c r="E4" s="144" t="s">
        <v>160</v>
      </c>
      <c r="F4" s="144" t="s">
        <v>24</v>
      </c>
      <c r="G4" s="148" t="s">
        <v>213</v>
      </c>
      <c r="H4" s="149">
        <v>1</v>
      </c>
      <c r="I4" s="149"/>
      <c r="J4" s="149">
        <v>1</v>
      </c>
      <c r="K4" s="149"/>
      <c r="L4" s="149" t="s">
        <v>501</v>
      </c>
      <c r="M4" s="172"/>
      <c r="N4" s="149"/>
      <c r="O4" s="173"/>
      <c r="P4" s="169"/>
      <c r="Q4" s="169"/>
      <c r="R4" s="169"/>
      <c r="S4" s="169"/>
      <c r="T4" s="169"/>
      <c r="U4" s="169"/>
      <c r="V4" s="169"/>
      <c r="W4" s="169"/>
      <c r="X4" s="169"/>
      <c r="Y4" s="169"/>
      <c r="Z4" s="169"/>
      <c r="AA4" s="169"/>
      <c r="AB4" s="169"/>
      <c r="AC4" s="169"/>
      <c r="AD4" s="169"/>
      <c r="AE4" s="169"/>
      <c r="AF4" s="169"/>
      <c r="AG4" s="170"/>
    </row>
    <row r="5" spans="1:33" s="161" customFormat="1" ht="97.5" hidden="1" customHeight="1" x14ac:dyDescent="0.25">
      <c r="A5" s="141">
        <v>3</v>
      </c>
      <c r="B5" s="144" t="s">
        <v>211</v>
      </c>
      <c r="C5" s="145" t="s">
        <v>493</v>
      </c>
      <c r="D5" s="146" t="s">
        <v>212</v>
      </c>
      <c r="E5" s="144" t="s">
        <v>160</v>
      </c>
      <c r="F5" s="144" t="s">
        <v>24</v>
      </c>
      <c r="G5" s="148" t="s">
        <v>214</v>
      </c>
      <c r="H5" s="149">
        <v>1</v>
      </c>
      <c r="I5" s="149"/>
      <c r="J5" s="149">
        <v>1</v>
      </c>
      <c r="K5" s="149"/>
      <c r="L5" s="149" t="s">
        <v>501</v>
      </c>
      <c r="M5" s="157"/>
      <c r="N5" s="149"/>
      <c r="O5" s="158"/>
      <c r="P5" s="159"/>
      <c r="Q5" s="159"/>
      <c r="R5" s="159"/>
      <c r="S5" s="159"/>
      <c r="T5" s="159"/>
      <c r="U5" s="159"/>
      <c r="V5" s="159"/>
      <c r="W5" s="159"/>
      <c r="X5" s="159"/>
      <c r="Y5" s="159"/>
      <c r="Z5" s="159"/>
      <c r="AA5" s="159"/>
      <c r="AB5" s="159"/>
      <c r="AC5" s="159"/>
      <c r="AD5" s="159"/>
      <c r="AE5" s="159"/>
      <c r="AF5" s="159"/>
      <c r="AG5" s="160"/>
    </row>
    <row r="6" spans="1:33" s="161" customFormat="1" ht="76.5" customHeight="1" x14ac:dyDescent="0.25">
      <c r="A6" s="141">
        <v>4</v>
      </c>
      <c r="B6" s="141" t="s">
        <v>168</v>
      </c>
      <c r="C6" s="142" t="s">
        <v>488</v>
      </c>
      <c r="D6" s="143" t="s">
        <v>212</v>
      </c>
      <c r="E6" s="141" t="s">
        <v>161</v>
      </c>
      <c r="F6" s="141" t="s">
        <v>9</v>
      </c>
      <c r="G6" s="148" t="s">
        <v>223</v>
      </c>
      <c r="H6" s="174">
        <v>1</v>
      </c>
      <c r="I6" s="174"/>
      <c r="J6" s="174"/>
      <c r="K6" s="174">
        <v>1</v>
      </c>
      <c r="L6" s="174"/>
      <c r="M6" s="157"/>
      <c r="N6" s="157"/>
      <c r="O6" s="158"/>
      <c r="P6" s="171"/>
      <c r="Q6" s="171"/>
      <c r="R6" s="171"/>
      <c r="S6" s="171"/>
      <c r="T6" s="171"/>
      <c r="U6" s="171"/>
      <c r="V6" s="171"/>
      <c r="W6" s="171"/>
      <c r="X6" s="171"/>
      <c r="Y6" s="171"/>
      <c r="Z6" s="171"/>
      <c r="AA6" s="171"/>
      <c r="AB6" s="171"/>
      <c r="AC6" s="171"/>
      <c r="AD6" s="171"/>
      <c r="AE6" s="171"/>
      <c r="AF6" s="171"/>
      <c r="AG6" s="171"/>
    </row>
    <row r="7" spans="1:33" s="161" customFormat="1" ht="135.75" customHeight="1" x14ac:dyDescent="0.25">
      <c r="A7" s="141">
        <v>5</v>
      </c>
      <c r="B7" s="165" t="s">
        <v>224</v>
      </c>
      <c r="C7" s="166" t="s">
        <v>487</v>
      </c>
      <c r="D7" s="167" t="s">
        <v>212</v>
      </c>
      <c r="E7" s="165" t="s">
        <v>3</v>
      </c>
      <c r="F7" s="165" t="s">
        <v>69</v>
      </c>
      <c r="G7" s="148" t="s">
        <v>225</v>
      </c>
      <c r="H7" s="174">
        <v>1</v>
      </c>
      <c r="I7" s="174"/>
      <c r="J7" s="174"/>
      <c r="K7" s="174"/>
      <c r="L7" s="174">
        <v>1</v>
      </c>
      <c r="M7" s="157"/>
      <c r="N7" s="157"/>
      <c r="O7" s="158"/>
      <c r="P7" s="171"/>
      <c r="Q7" s="171"/>
      <c r="R7" s="171"/>
      <c r="S7" s="171"/>
      <c r="T7" s="171"/>
      <c r="U7" s="171"/>
      <c r="V7" s="171"/>
      <c r="W7" s="171"/>
      <c r="X7" s="171"/>
      <c r="Y7" s="171"/>
      <c r="Z7" s="171"/>
      <c r="AA7" s="171"/>
      <c r="AB7" s="171"/>
      <c r="AC7" s="171"/>
      <c r="AD7" s="171"/>
      <c r="AE7" s="171"/>
      <c r="AF7" s="171"/>
      <c r="AG7" s="171"/>
    </row>
    <row r="8" spans="1:33" s="161" customFormat="1" ht="135.75" customHeight="1" x14ac:dyDescent="0.25">
      <c r="A8" s="141">
        <v>6</v>
      </c>
      <c r="B8" s="165" t="s">
        <v>224</v>
      </c>
      <c r="C8" s="166" t="s">
        <v>502</v>
      </c>
      <c r="D8" s="167" t="s">
        <v>212</v>
      </c>
      <c r="E8" s="165" t="s">
        <v>134</v>
      </c>
      <c r="F8" s="165" t="s">
        <v>68</v>
      </c>
      <c r="G8" s="148" t="s">
        <v>226</v>
      </c>
      <c r="H8" s="149">
        <v>1</v>
      </c>
      <c r="I8" s="149"/>
      <c r="J8" s="149"/>
      <c r="K8" s="149"/>
      <c r="L8" s="149">
        <v>1</v>
      </c>
      <c r="M8" s="172"/>
      <c r="N8" s="172"/>
      <c r="O8" s="173"/>
      <c r="P8" s="169"/>
      <c r="Q8" s="169"/>
      <c r="R8" s="169"/>
      <c r="S8" s="169"/>
      <c r="T8" s="169"/>
      <c r="U8" s="169"/>
      <c r="V8" s="169"/>
      <c r="W8" s="169"/>
      <c r="X8" s="169"/>
      <c r="Y8" s="169"/>
      <c r="Z8" s="169"/>
      <c r="AA8" s="169"/>
      <c r="AB8" s="169"/>
      <c r="AC8" s="169"/>
      <c r="AD8" s="169"/>
      <c r="AE8" s="169"/>
      <c r="AF8" s="169"/>
      <c r="AG8" s="170"/>
    </row>
    <row r="9" spans="1:33" s="161" customFormat="1" ht="135.75" customHeight="1" x14ac:dyDescent="0.25">
      <c r="A9" s="141">
        <v>7</v>
      </c>
      <c r="B9" s="165" t="s">
        <v>224</v>
      </c>
      <c r="C9" s="166" t="s">
        <v>503</v>
      </c>
      <c r="D9" s="167" t="s">
        <v>212</v>
      </c>
      <c r="E9" s="165" t="s">
        <v>134</v>
      </c>
      <c r="F9" s="165" t="s">
        <v>68</v>
      </c>
      <c r="G9" s="148" t="s">
        <v>227</v>
      </c>
      <c r="H9" s="149">
        <v>1</v>
      </c>
      <c r="I9" s="149"/>
      <c r="J9" s="149"/>
      <c r="K9" s="149"/>
      <c r="L9" s="149">
        <v>1</v>
      </c>
      <c r="M9" s="157"/>
      <c r="N9" s="157"/>
      <c r="O9" s="158"/>
      <c r="P9" s="159"/>
      <c r="Q9" s="159"/>
      <c r="R9" s="159"/>
      <c r="S9" s="159"/>
      <c r="T9" s="159"/>
      <c r="U9" s="159"/>
      <c r="V9" s="159"/>
      <c r="W9" s="159"/>
      <c r="X9" s="159"/>
      <c r="Y9" s="159"/>
      <c r="Z9" s="159"/>
      <c r="AA9" s="159"/>
      <c r="AB9" s="159"/>
      <c r="AC9" s="159"/>
      <c r="AD9" s="159"/>
      <c r="AE9" s="159"/>
      <c r="AF9" s="159"/>
      <c r="AG9" s="160"/>
    </row>
    <row r="10" spans="1:33" s="161" customFormat="1" ht="126" customHeight="1" x14ac:dyDescent="0.25">
      <c r="A10" s="141">
        <v>8</v>
      </c>
      <c r="B10" s="141" t="s">
        <v>224</v>
      </c>
      <c r="C10" s="142" t="s">
        <v>503</v>
      </c>
      <c r="D10" s="143" t="s">
        <v>212</v>
      </c>
      <c r="E10" s="141" t="s">
        <v>134</v>
      </c>
      <c r="F10" s="141" t="s">
        <v>21</v>
      </c>
      <c r="G10" s="148" t="s">
        <v>228</v>
      </c>
      <c r="H10" s="174">
        <v>1</v>
      </c>
      <c r="I10" s="174"/>
      <c r="J10" s="174"/>
      <c r="K10" s="174">
        <v>1</v>
      </c>
      <c r="L10" s="174"/>
      <c r="M10" s="157"/>
      <c r="N10" s="157"/>
      <c r="O10" s="158"/>
      <c r="P10" s="171"/>
      <c r="Q10" s="171"/>
      <c r="R10" s="171"/>
      <c r="S10" s="171"/>
      <c r="T10" s="171"/>
      <c r="U10" s="171"/>
      <c r="V10" s="171"/>
      <c r="W10" s="171"/>
      <c r="X10" s="171"/>
      <c r="Y10" s="171"/>
      <c r="Z10" s="171"/>
      <c r="AA10" s="171"/>
      <c r="AB10" s="171"/>
      <c r="AC10" s="171"/>
      <c r="AD10" s="171"/>
      <c r="AE10" s="171"/>
      <c r="AF10" s="171"/>
      <c r="AG10" s="171"/>
    </row>
    <row r="11" spans="1:33" s="161" customFormat="1" ht="136.5" customHeight="1" x14ac:dyDescent="0.25">
      <c r="A11" s="141">
        <v>9</v>
      </c>
      <c r="B11" s="141" t="s">
        <v>224</v>
      </c>
      <c r="C11" s="142" t="s">
        <v>486</v>
      </c>
      <c r="D11" s="143" t="s">
        <v>212</v>
      </c>
      <c r="E11" s="141" t="s">
        <v>134</v>
      </c>
      <c r="F11" s="141" t="s">
        <v>21</v>
      </c>
      <c r="G11" s="148" t="s">
        <v>229</v>
      </c>
      <c r="H11" s="174">
        <v>1</v>
      </c>
      <c r="I11" s="174"/>
      <c r="J11" s="174"/>
      <c r="K11" s="174">
        <v>1</v>
      </c>
      <c r="L11" s="174"/>
      <c r="M11" s="157"/>
      <c r="N11" s="157"/>
      <c r="O11" s="158"/>
      <c r="P11" s="171"/>
      <c r="Q11" s="171"/>
      <c r="R11" s="171"/>
      <c r="S11" s="171"/>
      <c r="T11" s="171"/>
      <c r="U11" s="171"/>
      <c r="V11" s="171"/>
      <c r="W11" s="171"/>
      <c r="X11" s="171"/>
      <c r="Y11" s="171"/>
      <c r="Z11" s="171"/>
      <c r="AA11" s="171"/>
      <c r="AB11" s="171"/>
      <c r="AC11" s="171"/>
      <c r="AD11" s="171"/>
      <c r="AE11" s="171"/>
      <c r="AF11" s="171"/>
      <c r="AG11" s="171"/>
    </row>
    <row r="12" spans="1:33" s="161" customFormat="1" ht="144" customHeight="1" x14ac:dyDescent="0.25">
      <c r="A12" s="141">
        <v>10</v>
      </c>
      <c r="B12" s="141" t="s">
        <v>224</v>
      </c>
      <c r="C12" s="142" t="s">
        <v>485</v>
      </c>
      <c r="D12" s="143" t="s">
        <v>212</v>
      </c>
      <c r="E12" s="141" t="s">
        <v>126</v>
      </c>
      <c r="F12" s="141" t="s">
        <v>13</v>
      </c>
      <c r="G12" s="148" t="s">
        <v>230</v>
      </c>
      <c r="H12" s="174">
        <v>1</v>
      </c>
      <c r="I12" s="174"/>
      <c r="J12" s="174"/>
      <c r="K12" s="174">
        <v>1</v>
      </c>
      <c r="L12" s="174"/>
      <c r="M12" s="157"/>
      <c r="N12" s="157"/>
      <c r="O12" s="158"/>
      <c r="P12" s="171"/>
      <c r="Q12" s="171"/>
      <c r="R12" s="171"/>
      <c r="S12" s="171"/>
      <c r="T12" s="171"/>
      <c r="U12" s="171"/>
      <c r="V12" s="171"/>
      <c r="W12" s="171"/>
      <c r="X12" s="171"/>
      <c r="Y12" s="171"/>
      <c r="Z12" s="171"/>
      <c r="AA12" s="171"/>
      <c r="AB12" s="171"/>
      <c r="AC12" s="171"/>
      <c r="AD12" s="171"/>
      <c r="AE12" s="171"/>
      <c r="AF12" s="171"/>
      <c r="AG12" s="171"/>
    </row>
    <row r="13" spans="1:33" s="161" customFormat="1" ht="170.25" customHeight="1" x14ac:dyDescent="0.25">
      <c r="A13" s="141">
        <v>11</v>
      </c>
      <c r="B13" s="165" t="s">
        <v>224</v>
      </c>
      <c r="C13" s="166" t="s">
        <v>484</v>
      </c>
      <c r="D13" s="167" t="s">
        <v>212</v>
      </c>
      <c r="E13" s="165" t="s">
        <v>134</v>
      </c>
      <c r="F13" s="165" t="s">
        <v>68</v>
      </c>
      <c r="G13" s="148" t="s">
        <v>231</v>
      </c>
      <c r="H13" s="149">
        <v>1</v>
      </c>
      <c r="I13" s="149"/>
      <c r="J13" s="149"/>
      <c r="K13" s="149"/>
      <c r="L13" s="149">
        <v>1</v>
      </c>
      <c r="M13" s="172"/>
      <c r="N13" s="172"/>
      <c r="O13" s="173"/>
      <c r="P13" s="169"/>
      <c r="Q13" s="169"/>
      <c r="R13" s="169"/>
      <c r="S13" s="169"/>
      <c r="T13" s="169"/>
      <c r="U13" s="169"/>
      <c r="V13" s="169"/>
      <c r="W13" s="169"/>
      <c r="X13" s="169"/>
      <c r="Y13" s="169"/>
      <c r="Z13" s="169"/>
      <c r="AA13" s="169"/>
      <c r="AB13" s="169"/>
      <c r="AC13" s="169"/>
      <c r="AD13" s="169"/>
      <c r="AE13" s="169"/>
      <c r="AF13" s="169"/>
      <c r="AG13" s="170"/>
    </row>
    <row r="14" spans="1:33" s="161" customFormat="1" ht="112.5" customHeight="1" x14ac:dyDescent="0.25">
      <c r="A14" s="141">
        <v>12</v>
      </c>
      <c r="B14" s="165" t="s">
        <v>224</v>
      </c>
      <c r="C14" s="166" t="s">
        <v>483</v>
      </c>
      <c r="D14" s="167" t="s">
        <v>212</v>
      </c>
      <c r="E14" s="165" t="s">
        <v>3</v>
      </c>
      <c r="F14" s="165" t="s">
        <v>145</v>
      </c>
      <c r="G14" s="148" t="s">
        <v>232</v>
      </c>
      <c r="H14" s="149">
        <v>1</v>
      </c>
      <c r="I14" s="149"/>
      <c r="J14" s="149"/>
      <c r="K14" s="149"/>
      <c r="L14" s="149">
        <v>1</v>
      </c>
      <c r="M14" s="157"/>
      <c r="N14" s="157"/>
      <c r="O14" s="158"/>
      <c r="P14" s="159"/>
      <c r="Q14" s="159"/>
      <c r="R14" s="159"/>
      <c r="S14" s="159"/>
      <c r="T14" s="159"/>
      <c r="U14" s="159"/>
      <c r="V14" s="159"/>
      <c r="W14" s="159"/>
      <c r="X14" s="159"/>
      <c r="Y14" s="159"/>
      <c r="Z14" s="159"/>
      <c r="AA14" s="159"/>
      <c r="AB14" s="159"/>
      <c r="AC14" s="159"/>
      <c r="AD14" s="159"/>
      <c r="AE14" s="159"/>
      <c r="AF14" s="159"/>
      <c r="AG14" s="160"/>
    </row>
    <row r="15" spans="1:33" s="161" customFormat="1" ht="141" customHeight="1" x14ac:dyDescent="0.25">
      <c r="A15" s="141">
        <v>13</v>
      </c>
      <c r="B15" s="141" t="s">
        <v>224</v>
      </c>
      <c r="C15" s="142" t="s">
        <v>482</v>
      </c>
      <c r="D15" s="143" t="s">
        <v>212</v>
      </c>
      <c r="E15" s="141" t="s">
        <v>161</v>
      </c>
      <c r="F15" s="141" t="s">
        <v>113</v>
      </c>
      <c r="G15" s="148" t="s">
        <v>233</v>
      </c>
      <c r="H15" s="174">
        <v>1</v>
      </c>
      <c r="I15" s="174"/>
      <c r="J15" s="174"/>
      <c r="K15" s="174">
        <v>1</v>
      </c>
      <c r="L15" s="174"/>
      <c r="M15" s="157"/>
      <c r="N15" s="157"/>
      <c r="O15" s="158"/>
      <c r="P15" s="171"/>
      <c r="Q15" s="171"/>
      <c r="R15" s="171"/>
      <c r="S15" s="171"/>
      <c r="T15" s="171"/>
      <c r="U15" s="171"/>
      <c r="V15" s="171"/>
      <c r="W15" s="171"/>
      <c r="X15" s="171"/>
      <c r="Y15" s="171"/>
      <c r="Z15" s="171"/>
      <c r="AA15" s="171"/>
      <c r="AB15" s="171"/>
      <c r="AC15" s="171"/>
      <c r="AD15" s="171"/>
      <c r="AE15" s="171"/>
      <c r="AF15" s="171"/>
      <c r="AG15" s="171"/>
    </row>
    <row r="16" spans="1:33" s="161" customFormat="1" ht="120.75" customHeight="1" x14ac:dyDescent="0.25">
      <c r="A16" s="141">
        <v>14</v>
      </c>
      <c r="B16" s="141" t="s">
        <v>224</v>
      </c>
      <c r="C16" s="142" t="s">
        <v>504</v>
      </c>
      <c r="D16" s="143" t="s">
        <v>212</v>
      </c>
      <c r="E16" s="141" t="s">
        <v>148</v>
      </c>
      <c r="F16" s="141" t="s">
        <v>17</v>
      </c>
      <c r="G16" s="148" t="s">
        <v>234</v>
      </c>
      <c r="H16" s="174">
        <v>1</v>
      </c>
      <c r="I16" s="174"/>
      <c r="J16" s="174"/>
      <c r="K16" s="174">
        <v>1</v>
      </c>
      <c r="L16" s="174"/>
      <c r="M16" s="157"/>
      <c r="N16" s="157"/>
      <c r="O16" s="158"/>
      <c r="P16" s="171"/>
      <c r="Q16" s="171"/>
      <c r="R16" s="171"/>
      <c r="S16" s="171"/>
      <c r="T16" s="171"/>
      <c r="U16" s="171"/>
      <c r="V16" s="171"/>
      <c r="W16" s="171"/>
      <c r="X16" s="171"/>
      <c r="Y16" s="171"/>
      <c r="Z16" s="171"/>
      <c r="AA16" s="171"/>
      <c r="AB16" s="171"/>
      <c r="AC16" s="171"/>
      <c r="AD16" s="171"/>
      <c r="AE16" s="171"/>
      <c r="AF16" s="171"/>
      <c r="AG16" s="171"/>
    </row>
    <row r="17" spans="1:33" s="161" customFormat="1" ht="123" customHeight="1" x14ac:dyDescent="0.25">
      <c r="A17" s="141">
        <v>15</v>
      </c>
      <c r="B17" s="165" t="s">
        <v>224</v>
      </c>
      <c r="C17" s="166" t="s">
        <v>481</v>
      </c>
      <c r="D17" s="167" t="s">
        <v>212</v>
      </c>
      <c r="E17" s="165" t="s">
        <v>3</v>
      </c>
      <c r="F17" s="165" t="s">
        <v>114</v>
      </c>
      <c r="G17" s="148" t="s">
        <v>235</v>
      </c>
      <c r="H17" s="174">
        <v>1</v>
      </c>
      <c r="I17" s="174"/>
      <c r="J17" s="174"/>
      <c r="K17" s="174"/>
      <c r="L17" s="174">
        <v>1</v>
      </c>
      <c r="M17" s="157"/>
      <c r="N17" s="157"/>
      <c r="O17" s="158"/>
      <c r="P17" s="171"/>
      <c r="Q17" s="171"/>
      <c r="R17" s="171"/>
      <c r="S17" s="171"/>
      <c r="T17" s="171"/>
      <c r="U17" s="171"/>
      <c r="V17" s="171"/>
      <c r="W17" s="171"/>
      <c r="X17" s="171"/>
      <c r="Y17" s="171"/>
      <c r="Z17" s="171"/>
      <c r="AA17" s="171"/>
      <c r="AB17" s="171"/>
      <c r="AC17" s="171"/>
      <c r="AD17" s="171"/>
      <c r="AE17" s="171"/>
      <c r="AF17" s="171"/>
      <c r="AG17" s="171"/>
    </row>
    <row r="18" spans="1:33" s="161" customFormat="1" ht="117.75" hidden="1" customHeight="1" x14ac:dyDescent="0.25">
      <c r="A18" s="141">
        <v>16</v>
      </c>
      <c r="B18" s="144" t="s">
        <v>224</v>
      </c>
      <c r="C18" s="145" t="s">
        <v>480</v>
      </c>
      <c r="D18" s="146" t="s">
        <v>212</v>
      </c>
      <c r="E18" s="144" t="s">
        <v>134</v>
      </c>
      <c r="F18" s="144" t="s">
        <v>185</v>
      </c>
      <c r="G18" s="148" t="s">
        <v>236</v>
      </c>
      <c r="H18" s="174">
        <v>1</v>
      </c>
      <c r="I18" s="174"/>
      <c r="J18" s="174">
        <v>1</v>
      </c>
      <c r="K18" s="174"/>
      <c r="L18" s="174" t="s">
        <v>501</v>
      </c>
      <c r="M18" s="157"/>
      <c r="N18" s="157"/>
      <c r="O18" s="158"/>
      <c r="P18" s="171"/>
      <c r="Q18" s="171"/>
      <c r="R18" s="171"/>
      <c r="S18" s="171"/>
      <c r="T18" s="171"/>
      <c r="U18" s="171"/>
      <c r="V18" s="171"/>
      <c r="W18" s="171"/>
      <c r="X18" s="171"/>
      <c r="Y18" s="171"/>
      <c r="Z18" s="171"/>
      <c r="AA18" s="171"/>
      <c r="AB18" s="171"/>
      <c r="AC18" s="171"/>
      <c r="AD18" s="171"/>
      <c r="AE18" s="171"/>
      <c r="AF18" s="171"/>
      <c r="AG18" s="171"/>
    </row>
    <row r="19" spans="1:33" s="161" customFormat="1" ht="151.5" customHeight="1" x14ac:dyDescent="0.25">
      <c r="A19" s="141">
        <v>17</v>
      </c>
      <c r="B19" s="141" t="s">
        <v>242</v>
      </c>
      <c r="C19" s="142" t="s">
        <v>474</v>
      </c>
      <c r="D19" s="143" t="s">
        <v>212</v>
      </c>
      <c r="E19" s="141" t="s">
        <v>161</v>
      </c>
      <c r="F19" s="141" t="s">
        <v>113</v>
      </c>
      <c r="G19" s="148" t="s">
        <v>243</v>
      </c>
      <c r="H19" s="174">
        <v>1</v>
      </c>
      <c r="I19" s="174"/>
      <c r="J19" s="174"/>
      <c r="K19" s="174">
        <v>1</v>
      </c>
      <c r="L19" s="174"/>
      <c r="M19" s="157"/>
      <c r="N19" s="157" t="s">
        <v>570</v>
      </c>
      <c r="O19" s="158"/>
      <c r="P19" s="171"/>
      <c r="Q19" s="171"/>
      <c r="R19" s="171"/>
      <c r="S19" s="171"/>
      <c r="T19" s="171"/>
      <c r="U19" s="171"/>
      <c r="V19" s="171"/>
      <c r="W19" s="171"/>
      <c r="X19" s="171"/>
      <c r="Y19" s="171"/>
      <c r="Z19" s="171"/>
      <c r="AA19" s="171"/>
      <c r="AB19" s="171"/>
      <c r="AC19" s="171"/>
      <c r="AD19" s="171"/>
      <c r="AE19" s="171"/>
      <c r="AF19" s="171"/>
      <c r="AG19" s="171"/>
    </row>
    <row r="20" spans="1:33" s="161" customFormat="1" ht="72" hidden="1" customHeight="1" x14ac:dyDescent="0.25">
      <c r="A20" s="141">
        <v>18</v>
      </c>
      <c r="B20" s="144" t="s">
        <v>179</v>
      </c>
      <c r="C20" s="145" t="s">
        <v>471</v>
      </c>
      <c r="D20" s="146" t="s">
        <v>212</v>
      </c>
      <c r="E20" s="144" t="s">
        <v>160</v>
      </c>
      <c r="F20" s="144" t="s">
        <v>24</v>
      </c>
      <c r="G20" s="148" t="s">
        <v>251</v>
      </c>
      <c r="H20" s="149">
        <v>1</v>
      </c>
      <c r="I20" s="149"/>
      <c r="J20" s="149">
        <v>1</v>
      </c>
      <c r="K20" s="149"/>
      <c r="L20" s="149" t="s">
        <v>501</v>
      </c>
      <c r="M20" s="172"/>
      <c r="N20" s="172"/>
      <c r="O20" s="173"/>
      <c r="P20" s="169"/>
      <c r="Q20" s="169"/>
      <c r="R20" s="169"/>
      <c r="S20" s="169"/>
      <c r="T20" s="169"/>
      <c r="U20" s="169"/>
      <c r="V20" s="169"/>
      <c r="W20" s="169"/>
      <c r="X20" s="169"/>
      <c r="Y20" s="169"/>
      <c r="Z20" s="169"/>
      <c r="AA20" s="169"/>
      <c r="AB20" s="169"/>
      <c r="AC20" s="169"/>
      <c r="AD20" s="169"/>
      <c r="AE20" s="169"/>
      <c r="AF20" s="169"/>
      <c r="AG20" s="170"/>
    </row>
    <row r="21" spans="1:33" s="161" customFormat="1" ht="84.75" customHeight="1" x14ac:dyDescent="0.25">
      <c r="A21" s="141">
        <v>19</v>
      </c>
      <c r="B21" s="141" t="s">
        <v>179</v>
      </c>
      <c r="C21" s="142" t="s">
        <v>470</v>
      </c>
      <c r="D21" s="143" t="s">
        <v>212</v>
      </c>
      <c r="E21" s="141" t="s">
        <v>160</v>
      </c>
      <c r="F21" s="141" t="s">
        <v>24</v>
      </c>
      <c r="G21" s="148" t="s">
        <v>252</v>
      </c>
      <c r="H21" s="174">
        <v>1</v>
      </c>
      <c r="I21" s="174"/>
      <c r="J21" s="174"/>
      <c r="K21" s="174">
        <v>1</v>
      </c>
      <c r="L21" s="174"/>
      <c r="M21" s="157"/>
      <c r="N21" s="157" t="s">
        <v>547</v>
      </c>
      <c r="O21" s="158"/>
      <c r="P21" s="171"/>
      <c r="Q21" s="171"/>
      <c r="R21" s="171"/>
      <c r="S21" s="171"/>
      <c r="T21" s="171"/>
      <c r="U21" s="171"/>
      <c r="V21" s="171"/>
      <c r="W21" s="171"/>
      <c r="X21" s="171"/>
      <c r="Y21" s="171"/>
      <c r="Z21" s="171"/>
      <c r="AA21" s="171"/>
      <c r="AB21" s="171"/>
      <c r="AC21" s="171"/>
      <c r="AD21" s="171"/>
      <c r="AE21" s="171"/>
      <c r="AF21" s="171"/>
      <c r="AG21" s="171"/>
    </row>
    <row r="22" spans="1:33" s="161" customFormat="1" ht="82.5" hidden="1" customHeight="1" x14ac:dyDescent="0.25">
      <c r="A22" s="141">
        <v>20</v>
      </c>
      <c r="B22" s="144" t="s">
        <v>179</v>
      </c>
      <c r="C22" s="145" t="s">
        <v>469</v>
      </c>
      <c r="D22" s="146" t="s">
        <v>212</v>
      </c>
      <c r="E22" s="144" t="s">
        <v>160</v>
      </c>
      <c r="F22" s="144" t="s">
        <v>24</v>
      </c>
      <c r="G22" s="148" t="s">
        <v>253</v>
      </c>
      <c r="H22" s="149">
        <v>1</v>
      </c>
      <c r="I22" s="149"/>
      <c r="J22" s="149">
        <v>1</v>
      </c>
      <c r="K22" s="149"/>
      <c r="L22" s="149" t="s">
        <v>501</v>
      </c>
      <c r="M22" s="172"/>
      <c r="N22" s="149"/>
      <c r="O22" s="173"/>
      <c r="P22" s="169"/>
      <c r="Q22" s="169"/>
      <c r="R22" s="169"/>
      <c r="S22" s="169"/>
      <c r="T22" s="169"/>
      <c r="U22" s="169"/>
      <c r="V22" s="169"/>
      <c r="W22" s="169"/>
      <c r="X22" s="169"/>
      <c r="Y22" s="169"/>
      <c r="Z22" s="169"/>
      <c r="AA22" s="169"/>
      <c r="AB22" s="169"/>
      <c r="AC22" s="169"/>
      <c r="AD22" s="169"/>
      <c r="AE22" s="169"/>
      <c r="AF22" s="169"/>
      <c r="AG22" s="170"/>
    </row>
    <row r="23" spans="1:33" s="161" customFormat="1" ht="87.75" hidden="1" customHeight="1" x14ac:dyDescent="0.25">
      <c r="A23" s="141">
        <v>21</v>
      </c>
      <c r="B23" s="144" t="s">
        <v>156</v>
      </c>
      <c r="C23" s="145" t="s">
        <v>181</v>
      </c>
      <c r="D23" s="146" t="s">
        <v>212</v>
      </c>
      <c r="E23" s="144" t="s">
        <v>3</v>
      </c>
      <c r="F23" s="144" t="s">
        <v>112</v>
      </c>
      <c r="G23" s="148" t="s">
        <v>157</v>
      </c>
      <c r="H23" s="149">
        <v>1</v>
      </c>
      <c r="I23" s="149"/>
      <c r="J23" s="149">
        <v>1</v>
      </c>
      <c r="K23" s="149"/>
      <c r="L23" s="149" t="s">
        <v>501</v>
      </c>
      <c r="M23" s="157"/>
      <c r="N23" s="149"/>
      <c r="O23" s="158"/>
      <c r="P23" s="159"/>
      <c r="Q23" s="159"/>
      <c r="R23" s="159"/>
      <c r="S23" s="159"/>
      <c r="T23" s="159"/>
      <c r="U23" s="159"/>
      <c r="V23" s="159"/>
      <c r="W23" s="159"/>
      <c r="X23" s="159"/>
      <c r="Y23" s="159"/>
      <c r="Z23" s="159"/>
      <c r="AA23" s="159"/>
      <c r="AB23" s="159"/>
      <c r="AC23" s="159"/>
      <c r="AD23" s="159"/>
      <c r="AE23" s="159"/>
      <c r="AF23" s="159"/>
      <c r="AG23" s="160"/>
    </row>
    <row r="24" spans="1:33" s="161" customFormat="1" ht="72" customHeight="1" x14ac:dyDescent="0.25">
      <c r="A24" s="141">
        <v>22</v>
      </c>
      <c r="B24" s="175" t="s">
        <v>257</v>
      </c>
      <c r="C24" s="176" t="s">
        <v>467</v>
      </c>
      <c r="D24" s="177" t="s">
        <v>212</v>
      </c>
      <c r="E24" s="175" t="s">
        <v>161</v>
      </c>
      <c r="F24" s="175" t="s">
        <v>113</v>
      </c>
      <c r="G24" s="148" t="s">
        <v>258</v>
      </c>
      <c r="H24" s="174">
        <v>1</v>
      </c>
      <c r="I24" s="174"/>
      <c r="J24" s="174"/>
      <c r="K24" s="174">
        <v>1</v>
      </c>
      <c r="L24" s="174"/>
      <c r="M24" s="157"/>
      <c r="N24" s="157"/>
      <c r="O24" s="158"/>
      <c r="P24" s="171"/>
      <c r="Q24" s="171"/>
      <c r="R24" s="171"/>
      <c r="S24" s="171"/>
      <c r="T24" s="171"/>
      <c r="U24" s="171"/>
      <c r="V24" s="171"/>
      <c r="W24" s="171"/>
      <c r="X24" s="171"/>
      <c r="Y24" s="171"/>
      <c r="Z24" s="171"/>
      <c r="AA24" s="171"/>
      <c r="AB24" s="171"/>
      <c r="AC24" s="171"/>
      <c r="AD24" s="171"/>
      <c r="AE24" s="171"/>
      <c r="AF24" s="171"/>
      <c r="AG24" s="171"/>
    </row>
    <row r="25" spans="1:33" s="161" customFormat="1" ht="90" customHeight="1" x14ac:dyDescent="0.25">
      <c r="A25" s="141">
        <v>23</v>
      </c>
      <c r="B25" s="141" t="s">
        <v>179</v>
      </c>
      <c r="C25" s="142" t="s">
        <v>466</v>
      </c>
      <c r="D25" s="143" t="s">
        <v>212</v>
      </c>
      <c r="E25" s="141" t="s">
        <v>160</v>
      </c>
      <c r="F25" s="141" t="s">
        <v>24</v>
      </c>
      <c r="G25" s="148" t="s">
        <v>259</v>
      </c>
      <c r="H25" s="174">
        <v>1</v>
      </c>
      <c r="I25" s="174"/>
      <c r="J25" s="174"/>
      <c r="K25" s="174">
        <v>1</v>
      </c>
      <c r="L25" s="174"/>
      <c r="M25" s="157"/>
      <c r="N25" s="157" t="s">
        <v>547</v>
      </c>
      <c r="O25" s="158"/>
      <c r="P25" s="171"/>
      <c r="Q25" s="171"/>
      <c r="R25" s="171"/>
      <c r="S25" s="171"/>
      <c r="T25" s="171"/>
      <c r="U25" s="171"/>
      <c r="V25" s="171"/>
      <c r="W25" s="171"/>
      <c r="X25" s="171"/>
      <c r="Y25" s="171"/>
      <c r="Z25" s="171"/>
      <c r="AA25" s="171"/>
      <c r="AB25" s="171"/>
      <c r="AC25" s="171"/>
      <c r="AD25" s="171"/>
      <c r="AE25" s="171"/>
      <c r="AF25" s="171"/>
      <c r="AG25" s="171"/>
    </row>
    <row r="26" spans="1:33" s="161" customFormat="1" ht="115.5" customHeight="1" x14ac:dyDescent="0.25">
      <c r="A26" s="141">
        <v>24</v>
      </c>
      <c r="B26" s="141" t="s">
        <v>179</v>
      </c>
      <c r="C26" s="142" t="s">
        <v>465</v>
      </c>
      <c r="D26" s="143" t="s">
        <v>212</v>
      </c>
      <c r="E26" s="141" t="s">
        <v>160</v>
      </c>
      <c r="F26" s="141" t="s">
        <v>24</v>
      </c>
      <c r="G26" s="148" t="s">
        <v>260</v>
      </c>
      <c r="H26" s="174">
        <v>1</v>
      </c>
      <c r="I26" s="174"/>
      <c r="J26" s="174"/>
      <c r="K26" s="174">
        <v>1</v>
      </c>
      <c r="L26" s="174"/>
      <c r="M26" s="157"/>
      <c r="N26" s="157" t="s">
        <v>547</v>
      </c>
      <c r="O26" s="158"/>
      <c r="P26" s="171"/>
      <c r="Q26" s="171"/>
      <c r="R26" s="171"/>
      <c r="S26" s="171"/>
      <c r="T26" s="171"/>
      <c r="U26" s="171"/>
      <c r="V26" s="171"/>
      <c r="W26" s="171"/>
      <c r="X26" s="171"/>
      <c r="Y26" s="171"/>
      <c r="Z26" s="171"/>
      <c r="AA26" s="171"/>
      <c r="AB26" s="171"/>
      <c r="AC26" s="171"/>
      <c r="AD26" s="171"/>
      <c r="AE26" s="171"/>
      <c r="AF26" s="171"/>
      <c r="AG26" s="171"/>
    </row>
    <row r="27" spans="1:33" s="161" customFormat="1" ht="100.5" customHeight="1" x14ac:dyDescent="0.25">
      <c r="A27" s="141">
        <v>25</v>
      </c>
      <c r="B27" s="141" t="s">
        <v>179</v>
      </c>
      <c r="C27" s="142" t="s">
        <v>464</v>
      </c>
      <c r="D27" s="143" t="s">
        <v>212</v>
      </c>
      <c r="E27" s="141" t="s">
        <v>160</v>
      </c>
      <c r="F27" s="141" t="s">
        <v>24</v>
      </c>
      <c r="G27" s="148" t="s">
        <v>261</v>
      </c>
      <c r="H27" s="174">
        <v>1</v>
      </c>
      <c r="I27" s="174"/>
      <c r="J27" s="174"/>
      <c r="K27" s="174">
        <v>1</v>
      </c>
      <c r="L27" s="174"/>
      <c r="M27" s="157"/>
      <c r="N27" s="157" t="s">
        <v>547</v>
      </c>
      <c r="O27" s="158"/>
      <c r="P27" s="171"/>
      <c r="Q27" s="171"/>
      <c r="R27" s="171"/>
      <c r="S27" s="171"/>
      <c r="T27" s="171"/>
      <c r="U27" s="171"/>
      <c r="V27" s="171"/>
      <c r="W27" s="171"/>
      <c r="X27" s="171"/>
      <c r="Y27" s="171"/>
      <c r="Z27" s="171"/>
      <c r="AA27" s="171"/>
      <c r="AB27" s="171"/>
      <c r="AC27" s="171"/>
      <c r="AD27" s="171"/>
      <c r="AE27" s="171"/>
      <c r="AF27" s="171"/>
      <c r="AG27" s="171"/>
    </row>
    <row r="28" spans="1:33" s="161" customFormat="1" ht="102" hidden="1" customHeight="1" x14ac:dyDescent="0.25">
      <c r="A28" s="141">
        <v>26</v>
      </c>
      <c r="B28" s="144" t="s">
        <v>179</v>
      </c>
      <c r="C28" s="145" t="s">
        <v>463</v>
      </c>
      <c r="D28" s="146" t="s">
        <v>212</v>
      </c>
      <c r="E28" s="144" t="s">
        <v>160</v>
      </c>
      <c r="F28" s="144" t="s">
        <v>24</v>
      </c>
      <c r="G28" s="148" t="s">
        <v>262</v>
      </c>
      <c r="H28" s="174">
        <v>1</v>
      </c>
      <c r="I28" s="174"/>
      <c r="J28" s="174">
        <v>1</v>
      </c>
      <c r="K28" s="174"/>
      <c r="L28" s="174" t="s">
        <v>501</v>
      </c>
      <c r="M28" s="157"/>
      <c r="N28" s="157"/>
      <c r="O28" s="158"/>
      <c r="P28" s="171"/>
      <c r="Q28" s="171"/>
      <c r="R28" s="171"/>
      <c r="S28" s="171"/>
      <c r="T28" s="171"/>
      <c r="U28" s="171"/>
      <c r="V28" s="171"/>
      <c r="W28" s="171"/>
      <c r="X28" s="171"/>
      <c r="Y28" s="171"/>
      <c r="Z28" s="171"/>
      <c r="AA28" s="171"/>
      <c r="AB28" s="171"/>
      <c r="AC28" s="171"/>
      <c r="AD28" s="171"/>
      <c r="AE28" s="171"/>
      <c r="AF28" s="171"/>
      <c r="AG28" s="171"/>
    </row>
    <row r="29" spans="1:33" s="161" customFormat="1" ht="118.5" customHeight="1" x14ac:dyDescent="0.25">
      <c r="A29" s="141">
        <v>27</v>
      </c>
      <c r="B29" s="141" t="s">
        <v>34</v>
      </c>
      <c r="C29" s="142" t="s">
        <v>459</v>
      </c>
      <c r="D29" s="143" t="s">
        <v>212</v>
      </c>
      <c r="E29" s="141" t="s">
        <v>134</v>
      </c>
      <c r="F29" s="141" t="s">
        <v>21</v>
      </c>
      <c r="G29" s="148" t="s">
        <v>266</v>
      </c>
      <c r="H29" s="174">
        <v>1</v>
      </c>
      <c r="I29" s="174"/>
      <c r="J29" s="174"/>
      <c r="K29" s="174">
        <v>1</v>
      </c>
      <c r="L29" s="174"/>
      <c r="M29" s="157"/>
      <c r="N29" s="157"/>
      <c r="O29" s="158"/>
      <c r="P29" s="171"/>
      <c r="Q29" s="171"/>
      <c r="R29" s="171"/>
      <c r="S29" s="171"/>
      <c r="T29" s="171"/>
      <c r="U29" s="171"/>
      <c r="V29" s="171"/>
      <c r="W29" s="171"/>
      <c r="X29" s="171"/>
      <c r="Y29" s="171"/>
      <c r="Z29" s="171"/>
      <c r="AA29" s="171"/>
      <c r="AB29" s="171"/>
      <c r="AC29" s="171"/>
      <c r="AD29" s="171"/>
      <c r="AE29" s="171"/>
      <c r="AF29" s="171"/>
      <c r="AG29" s="171"/>
    </row>
    <row r="30" spans="1:33" s="161" customFormat="1" ht="90.75" customHeight="1" x14ac:dyDescent="0.25">
      <c r="A30" s="141">
        <v>28</v>
      </c>
      <c r="B30" s="165" t="s">
        <v>98</v>
      </c>
      <c r="C30" s="166" t="s">
        <v>457</v>
      </c>
      <c r="D30" s="167" t="s">
        <v>212</v>
      </c>
      <c r="E30" s="165" t="s">
        <v>160</v>
      </c>
      <c r="F30" s="165" t="s">
        <v>26</v>
      </c>
      <c r="G30" s="148" t="s">
        <v>268</v>
      </c>
      <c r="H30" s="174">
        <v>1</v>
      </c>
      <c r="I30" s="174"/>
      <c r="J30" s="174"/>
      <c r="K30" s="174"/>
      <c r="L30" s="174">
        <v>1</v>
      </c>
      <c r="M30" s="157"/>
      <c r="N30" s="157"/>
      <c r="O30" s="158"/>
      <c r="P30" s="171"/>
      <c r="Q30" s="171"/>
      <c r="R30" s="171"/>
      <c r="S30" s="171"/>
      <c r="T30" s="171"/>
      <c r="U30" s="171"/>
      <c r="V30" s="171"/>
      <c r="W30" s="171"/>
      <c r="X30" s="171"/>
      <c r="Y30" s="171"/>
      <c r="Z30" s="171"/>
      <c r="AA30" s="171"/>
      <c r="AB30" s="171"/>
      <c r="AC30" s="171"/>
      <c r="AD30" s="171"/>
      <c r="AE30" s="171"/>
      <c r="AF30" s="171"/>
      <c r="AG30" s="171"/>
    </row>
    <row r="31" spans="1:33" s="161" customFormat="1" ht="144" hidden="1" customHeight="1" x14ac:dyDescent="0.25">
      <c r="A31" s="141">
        <v>29</v>
      </c>
      <c r="B31" s="144" t="s">
        <v>184</v>
      </c>
      <c r="C31" s="145" t="s">
        <v>557</v>
      </c>
      <c r="D31" s="146" t="s">
        <v>212</v>
      </c>
      <c r="E31" s="144" t="s">
        <v>126</v>
      </c>
      <c r="F31" s="144" t="s">
        <v>12</v>
      </c>
      <c r="G31" s="148" t="s">
        <v>285</v>
      </c>
      <c r="H31" s="174">
        <v>1</v>
      </c>
      <c r="I31" s="174"/>
      <c r="J31" s="174">
        <v>1</v>
      </c>
      <c r="K31" s="174"/>
      <c r="L31" s="174" t="s">
        <v>501</v>
      </c>
      <c r="M31" s="157"/>
      <c r="N31" s="157"/>
      <c r="O31" s="158"/>
      <c r="P31" s="171"/>
      <c r="Q31" s="171"/>
      <c r="R31" s="171"/>
      <c r="S31" s="171"/>
      <c r="T31" s="171"/>
      <c r="U31" s="171"/>
      <c r="V31" s="171"/>
      <c r="W31" s="171"/>
      <c r="X31" s="171"/>
      <c r="Y31" s="171"/>
      <c r="Z31" s="171"/>
      <c r="AA31" s="171"/>
      <c r="AB31" s="171"/>
      <c r="AC31" s="171"/>
      <c r="AD31" s="171"/>
      <c r="AE31" s="171"/>
      <c r="AF31" s="171"/>
      <c r="AG31" s="171"/>
    </row>
    <row r="32" spans="1:33" s="161" customFormat="1" ht="108" hidden="1" customHeight="1" x14ac:dyDescent="0.25">
      <c r="A32" s="141">
        <v>30</v>
      </c>
      <c r="B32" s="144" t="s">
        <v>292</v>
      </c>
      <c r="C32" s="145" t="s">
        <v>447</v>
      </c>
      <c r="D32" s="146" t="s">
        <v>212</v>
      </c>
      <c r="E32" s="144" t="s">
        <v>134</v>
      </c>
      <c r="F32" s="144" t="s">
        <v>20</v>
      </c>
      <c r="G32" s="148" t="s">
        <v>293</v>
      </c>
      <c r="H32" s="149">
        <v>1</v>
      </c>
      <c r="I32" s="149"/>
      <c r="J32" s="149">
        <v>1</v>
      </c>
      <c r="K32" s="149"/>
      <c r="L32" s="149" t="s">
        <v>501</v>
      </c>
      <c r="M32" s="172"/>
      <c r="N32" s="172"/>
      <c r="O32" s="173"/>
      <c r="P32" s="169"/>
      <c r="Q32" s="169"/>
      <c r="R32" s="169"/>
      <c r="S32" s="169"/>
      <c r="T32" s="169"/>
      <c r="U32" s="169"/>
      <c r="V32" s="169"/>
      <c r="W32" s="169"/>
      <c r="X32" s="169"/>
      <c r="Y32" s="169"/>
      <c r="Z32" s="169"/>
      <c r="AA32" s="169"/>
      <c r="AB32" s="169"/>
      <c r="AC32" s="169"/>
      <c r="AD32" s="169"/>
      <c r="AE32" s="169"/>
      <c r="AF32" s="169"/>
      <c r="AG32" s="170"/>
    </row>
    <row r="33" spans="1:33" s="161" customFormat="1" ht="90" hidden="1" customHeight="1" x14ac:dyDescent="0.25">
      <c r="A33" s="141">
        <v>31</v>
      </c>
      <c r="B33" s="144" t="s">
        <v>166</v>
      </c>
      <c r="C33" s="145" t="s">
        <v>556</v>
      </c>
      <c r="D33" s="146" t="s">
        <v>212</v>
      </c>
      <c r="E33" s="144" t="s">
        <v>126</v>
      </c>
      <c r="F33" s="144" t="s">
        <v>13</v>
      </c>
      <c r="G33" s="148" t="s">
        <v>295</v>
      </c>
      <c r="H33" s="174">
        <v>1</v>
      </c>
      <c r="I33" s="174"/>
      <c r="J33" s="174">
        <v>1</v>
      </c>
      <c r="K33" s="174"/>
      <c r="L33" s="174" t="s">
        <v>501</v>
      </c>
      <c r="M33" s="157"/>
      <c r="N33" s="157"/>
      <c r="O33" s="158"/>
      <c r="P33" s="171"/>
      <c r="Q33" s="171"/>
      <c r="R33" s="171"/>
      <c r="S33" s="171"/>
      <c r="T33" s="171"/>
      <c r="U33" s="171"/>
      <c r="V33" s="171"/>
      <c r="W33" s="171"/>
      <c r="X33" s="171"/>
      <c r="Y33" s="171"/>
      <c r="Z33" s="171"/>
      <c r="AA33" s="171"/>
      <c r="AB33" s="171"/>
      <c r="AC33" s="171"/>
      <c r="AD33" s="171"/>
      <c r="AE33" s="171"/>
      <c r="AF33" s="171"/>
      <c r="AG33" s="171"/>
    </row>
    <row r="34" spans="1:33" s="161" customFormat="1" ht="82.5" customHeight="1" x14ac:dyDescent="0.25">
      <c r="A34" s="141">
        <v>32</v>
      </c>
      <c r="B34" s="141" t="s">
        <v>163</v>
      </c>
      <c r="C34" s="142" t="s">
        <v>555</v>
      </c>
      <c r="D34" s="143" t="s">
        <v>212</v>
      </c>
      <c r="E34" s="141" t="s">
        <v>148</v>
      </c>
      <c r="F34" s="141" t="s">
        <v>17</v>
      </c>
      <c r="G34" s="148" t="s">
        <v>296</v>
      </c>
      <c r="H34" s="174">
        <v>1</v>
      </c>
      <c r="I34" s="174"/>
      <c r="J34" s="174"/>
      <c r="K34" s="174">
        <v>1</v>
      </c>
      <c r="L34" s="174"/>
      <c r="M34" s="157"/>
      <c r="N34" s="157"/>
      <c r="O34" s="158"/>
      <c r="P34" s="171"/>
      <c r="Q34" s="171"/>
      <c r="R34" s="171"/>
      <c r="S34" s="171"/>
      <c r="T34" s="171"/>
      <c r="U34" s="171"/>
      <c r="V34" s="171"/>
      <c r="W34" s="171"/>
      <c r="X34" s="171"/>
      <c r="Y34" s="171"/>
      <c r="Z34" s="171"/>
      <c r="AA34" s="171"/>
      <c r="AB34" s="171"/>
      <c r="AC34" s="171"/>
      <c r="AD34" s="171"/>
      <c r="AE34" s="171"/>
      <c r="AF34" s="171"/>
      <c r="AG34" s="171"/>
    </row>
    <row r="35" spans="1:33" s="161" customFormat="1" ht="162" hidden="1" customHeight="1" x14ac:dyDescent="0.25">
      <c r="A35" s="141">
        <v>33</v>
      </c>
      <c r="B35" s="144" t="s">
        <v>304</v>
      </c>
      <c r="C35" s="145" t="s">
        <v>554</v>
      </c>
      <c r="D35" s="146" t="s">
        <v>212</v>
      </c>
      <c r="E35" s="144" t="s">
        <v>148</v>
      </c>
      <c r="F35" s="144" t="s">
        <v>119</v>
      </c>
      <c r="G35" s="148" t="s">
        <v>305</v>
      </c>
      <c r="H35" s="174">
        <v>1</v>
      </c>
      <c r="I35" s="174"/>
      <c r="J35" s="174">
        <v>1</v>
      </c>
      <c r="K35" s="174"/>
      <c r="L35" s="174" t="s">
        <v>549</v>
      </c>
      <c r="M35" s="157"/>
      <c r="N35" s="157"/>
      <c r="O35" s="158"/>
      <c r="P35" s="171"/>
      <c r="Q35" s="171"/>
      <c r="R35" s="171"/>
      <c r="S35" s="171"/>
      <c r="T35" s="171"/>
      <c r="U35" s="171"/>
      <c r="V35" s="171"/>
      <c r="W35" s="171"/>
      <c r="X35" s="171"/>
      <c r="Y35" s="171"/>
      <c r="Z35" s="171"/>
      <c r="AA35" s="171"/>
      <c r="AB35" s="171"/>
      <c r="AC35" s="171"/>
      <c r="AD35" s="171"/>
      <c r="AE35" s="171"/>
      <c r="AF35" s="171"/>
      <c r="AG35" s="171"/>
    </row>
    <row r="36" spans="1:33" s="161" customFormat="1" ht="152.25" customHeight="1" x14ac:dyDescent="0.25">
      <c r="A36" s="141">
        <v>34</v>
      </c>
      <c r="B36" s="141" t="s">
        <v>109</v>
      </c>
      <c r="C36" s="142" t="s">
        <v>553</v>
      </c>
      <c r="D36" s="143" t="s">
        <v>212</v>
      </c>
      <c r="E36" s="141" t="s">
        <v>134</v>
      </c>
      <c r="F36" s="141" t="s">
        <v>68</v>
      </c>
      <c r="G36" s="148" t="s">
        <v>309</v>
      </c>
      <c r="H36" s="174">
        <v>1</v>
      </c>
      <c r="I36" s="174"/>
      <c r="J36" s="174"/>
      <c r="K36" s="174">
        <v>1</v>
      </c>
      <c r="L36" s="174"/>
      <c r="M36" s="157"/>
      <c r="N36" s="157" t="s">
        <v>571</v>
      </c>
      <c r="O36" s="158"/>
      <c r="P36" s="171"/>
      <c r="Q36" s="171"/>
      <c r="R36" s="171"/>
      <c r="S36" s="171"/>
      <c r="T36" s="171"/>
      <c r="U36" s="171"/>
      <c r="V36" s="171"/>
      <c r="W36" s="171"/>
      <c r="X36" s="171"/>
      <c r="Y36" s="171"/>
      <c r="Z36" s="171"/>
      <c r="AA36" s="171"/>
      <c r="AB36" s="171"/>
      <c r="AC36" s="171"/>
      <c r="AD36" s="171"/>
      <c r="AE36" s="171"/>
      <c r="AF36" s="171"/>
      <c r="AG36" s="171"/>
    </row>
    <row r="37" spans="1:33" s="161" customFormat="1" ht="151.5" hidden="1" customHeight="1" x14ac:dyDescent="0.25">
      <c r="A37" s="141">
        <v>35</v>
      </c>
      <c r="B37" s="144" t="s">
        <v>347</v>
      </c>
      <c r="C37" s="145" t="s">
        <v>509</v>
      </c>
      <c r="D37" s="146" t="s">
        <v>212</v>
      </c>
      <c r="E37" s="144" t="s">
        <v>3</v>
      </c>
      <c r="F37" s="144" t="s">
        <v>114</v>
      </c>
      <c r="G37" s="148" t="s">
        <v>348</v>
      </c>
      <c r="H37" s="149">
        <v>1</v>
      </c>
      <c r="I37" s="149"/>
      <c r="J37" s="149">
        <v>1</v>
      </c>
      <c r="K37" s="149"/>
      <c r="L37" s="149" t="s">
        <v>549</v>
      </c>
      <c r="M37" s="172"/>
      <c r="N37" s="172"/>
      <c r="O37" s="173"/>
      <c r="P37" s="169"/>
      <c r="Q37" s="169"/>
      <c r="R37" s="169"/>
      <c r="S37" s="169"/>
      <c r="T37" s="169"/>
      <c r="U37" s="169"/>
      <c r="V37" s="169"/>
      <c r="W37" s="169"/>
      <c r="X37" s="169"/>
      <c r="Y37" s="169"/>
      <c r="Z37" s="169"/>
      <c r="AA37" s="169"/>
      <c r="AB37" s="169"/>
      <c r="AC37" s="169"/>
      <c r="AD37" s="169"/>
      <c r="AE37" s="169"/>
      <c r="AF37" s="169"/>
      <c r="AG37" s="170"/>
    </row>
    <row r="38" spans="1:33" s="161" customFormat="1" ht="120" customHeight="1" x14ac:dyDescent="0.25">
      <c r="A38" s="141">
        <v>36</v>
      </c>
      <c r="B38" s="141" t="s">
        <v>34</v>
      </c>
      <c r="C38" s="142" t="s">
        <v>552</v>
      </c>
      <c r="D38" s="143" t="s">
        <v>212</v>
      </c>
      <c r="E38" s="141" t="s">
        <v>134</v>
      </c>
      <c r="F38" s="141" t="s">
        <v>21</v>
      </c>
      <c r="G38" s="148" t="s">
        <v>351</v>
      </c>
      <c r="H38" s="174">
        <v>1</v>
      </c>
      <c r="I38" s="174"/>
      <c r="J38" s="174"/>
      <c r="K38" s="174">
        <v>1</v>
      </c>
      <c r="L38" s="174"/>
      <c r="M38" s="157"/>
      <c r="N38" s="157"/>
      <c r="O38" s="158"/>
      <c r="P38" s="171"/>
      <c r="Q38" s="171"/>
      <c r="R38" s="171"/>
      <c r="S38" s="171"/>
      <c r="T38" s="171"/>
      <c r="U38" s="171"/>
      <c r="V38" s="171"/>
      <c r="W38" s="171"/>
      <c r="X38" s="171"/>
      <c r="Y38" s="171"/>
      <c r="Z38" s="171"/>
      <c r="AA38" s="171"/>
      <c r="AB38" s="171"/>
      <c r="AC38" s="171"/>
      <c r="AD38" s="171"/>
      <c r="AE38" s="171"/>
      <c r="AF38" s="171"/>
      <c r="AG38" s="171"/>
    </row>
    <row r="39" spans="1:33" s="161" customFormat="1" ht="120" customHeight="1" x14ac:dyDescent="0.25">
      <c r="A39" s="141">
        <v>37</v>
      </c>
      <c r="B39" s="141" t="s">
        <v>170</v>
      </c>
      <c r="C39" s="142" t="s">
        <v>551</v>
      </c>
      <c r="D39" s="143" t="s">
        <v>212</v>
      </c>
      <c r="E39" s="141" t="s">
        <v>160</v>
      </c>
      <c r="F39" s="141" t="s">
        <v>24</v>
      </c>
      <c r="G39" s="148" t="s">
        <v>356</v>
      </c>
      <c r="H39" s="174">
        <v>1</v>
      </c>
      <c r="I39" s="174"/>
      <c r="J39" s="174"/>
      <c r="K39" s="174">
        <v>1</v>
      </c>
      <c r="L39" s="174"/>
      <c r="M39" s="157"/>
      <c r="N39" s="157"/>
      <c r="O39" s="158"/>
      <c r="P39" s="171"/>
      <c r="Q39" s="171"/>
      <c r="R39" s="171"/>
      <c r="S39" s="171"/>
      <c r="T39" s="171"/>
      <c r="U39" s="171"/>
      <c r="V39" s="171"/>
      <c r="W39" s="171"/>
      <c r="X39" s="171"/>
      <c r="Y39" s="171"/>
      <c r="Z39" s="171"/>
      <c r="AA39" s="171"/>
      <c r="AB39" s="171"/>
      <c r="AC39" s="171"/>
      <c r="AD39" s="171"/>
      <c r="AE39" s="171"/>
      <c r="AF39" s="171"/>
      <c r="AG39" s="171"/>
    </row>
    <row r="40" spans="1:33" s="161" customFormat="1" ht="288" hidden="1" customHeight="1" x14ac:dyDescent="0.25">
      <c r="A40" s="141">
        <v>38</v>
      </c>
      <c r="B40" s="144" t="s">
        <v>380</v>
      </c>
      <c r="C40" s="145" t="s">
        <v>393</v>
      </c>
      <c r="D40" s="146" t="s">
        <v>212</v>
      </c>
      <c r="E40" s="144" t="s">
        <v>160</v>
      </c>
      <c r="F40" s="144" t="s">
        <v>110</v>
      </c>
      <c r="G40" s="148" t="s">
        <v>381</v>
      </c>
      <c r="H40" s="174">
        <v>1</v>
      </c>
      <c r="I40" s="174"/>
      <c r="J40" s="174">
        <v>1</v>
      </c>
      <c r="K40" s="174"/>
      <c r="L40" s="174" t="s">
        <v>549</v>
      </c>
      <c r="M40" s="157"/>
      <c r="N40" s="157"/>
      <c r="O40" s="158"/>
      <c r="P40" s="171"/>
      <c r="Q40" s="171"/>
      <c r="R40" s="171"/>
      <c r="S40" s="171"/>
      <c r="T40" s="171"/>
      <c r="U40" s="171"/>
      <c r="V40" s="171"/>
      <c r="W40" s="171"/>
      <c r="X40" s="171"/>
      <c r="Y40" s="171"/>
      <c r="Z40" s="171"/>
      <c r="AA40" s="171"/>
      <c r="AB40" s="171"/>
      <c r="AC40" s="171"/>
      <c r="AD40" s="171"/>
      <c r="AE40" s="171"/>
      <c r="AF40" s="171"/>
      <c r="AG40" s="171"/>
    </row>
    <row r="41" spans="1:33" s="161" customFormat="1" ht="90" customHeight="1" x14ac:dyDescent="0.25">
      <c r="A41" s="141">
        <v>39</v>
      </c>
      <c r="B41" s="141" t="s">
        <v>520</v>
      </c>
      <c r="C41" s="142" t="s">
        <v>521</v>
      </c>
      <c r="D41" s="143" t="s">
        <v>212</v>
      </c>
      <c r="E41" s="141" t="s">
        <v>148</v>
      </c>
      <c r="F41" s="141" t="s">
        <v>154</v>
      </c>
      <c r="G41" s="148" t="s">
        <v>522</v>
      </c>
      <c r="H41" s="174">
        <v>1</v>
      </c>
      <c r="I41" s="174"/>
      <c r="J41" s="174"/>
      <c r="K41" s="174">
        <v>1</v>
      </c>
      <c r="L41" s="174"/>
      <c r="M41" s="157"/>
      <c r="N41" s="157"/>
      <c r="O41" s="158"/>
      <c r="P41" s="171"/>
      <c r="Q41" s="171"/>
      <c r="R41" s="171"/>
      <c r="S41" s="171"/>
      <c r="T41" s="171"/>
      <c r="U41" s="171"/>
      <c r="V41" s="171"/>
      <c r="W41" s="171"/>
      <c r="X41" s="171"/>
      <c r="Y41" s="171"/>
      <c r="Z41" s="171"/>
      <c r="AA41" s="171"/>
      <c r="AB41" s="171"/>
      <c r="AC41" s="171"/>
      <c r="AD41" s="171"/>
      <c r="AE41" s="171"/>
      <c r="AF41" s="171"/>
      <c r="AG41" s="171"/>
    </row>
    <row r="42" spans="1:33" s="161" customFormat="1" ht="90" customHeight="1" x14ac:dyDescent="0.25">
      <c r="A42" s="141">
        <v>40</v>
      </c>
      <c r="B42" s="141" t="s">
        <v>572</v>
      </c>
      <c r="C42" s="142" t="s">
        <v>573</v>
      </c>
      <c r="D42" s="143" t="s">
        <v>212</v>
      </c>
      <c r="E42" s="141" t="s">
        <v>148</v>
      </c>
      <c r="F42" s="141" t="s">
        <v>17</v>
      </c>
      <c r="G42" s="148" t="s">
        <v>574</v>
      </c>
      <c r="H42" s="174">
        <v>1</v>
      </c>
      <c r="I42" s="174"/>
      <c r="J42" s="174"/>
      <c r="K42" s="174">
        <v>1</v>
      </c>
      <c r="L42" s="174"/>
      <c r="M42" s="157"/>
      <c r="N42" s="157"/>
      <c r="O42" s="158"/>
      <c r="P42" s="171"/>
      <c r="Q42" s="171"/>
      <c r="R42" s="171"/>
      <c r="S42" s="171"/>
      <c r="T42" s="171"/>
      <c r="U42" s="171"/>
      <c r="V42" s="171"/>
      <c r="W42" s="171"/>
      <c r="X42" s="171"/>
      <c r="Y42" s="171"/>
      <c r="Z42" s="171"/>
      <c r="AA42" s="171"/>
      <c r="AB42" s="171"/>
      <c r="AC42" s="171"/>
      <c r="AD42" s="171"/>
      <c r="AE42" s="171"/>
      <c r="AF42" s="171"/>
      <c r="AG42" s="171"/>
    </row>
    <row r="43" spans="1:33" s="161" customFormat="1" ht="115.5" customHeight="1" x14ac:dyDescent="0.25">
      <c r="A43" s="141">
        <v>41</v>
      </c>
      <c r="B43" s="141" t="s">
        <v>96</v>
      </c>
      <c r="C43" s="142" t="s">
        <v>550</v>
      </c>
      <c r="D43" s="143" t="s">
        <v>212</v>
      </c>
      <c r="E43" s="141" t="s">
        <v>160</v>
      </c>
      <c r="F43" s="141" t="s">
        <v>104</v>
      </c>
      <c r="G43" s="148" t="s">
        <v>97</v>
      </c>
      <c r="H43" s="174">
        <v>1</v>
      </c>
      <c r="I43" s="174"/>
      <c r="J43" s="174"/>
      <c r="K43" s="174">
        <v>1</v>
      </c>
      <c r="L43" s="174"/>
      <c r="M43" s="157"/>
      <c r="N43" s="157"/>
      <c r="O43" s="158"/>
      <c r="P43" s="171"/>
      <c r="Q43" s="171"/>
      <c r="R43" s="171"/>
      <c r="S43" s="171"/>
      <c r="T43" s="171"/>
      <c r="U43" s="171"/>
      <c r="V43" s="171"/>
      <c r="W43" s="171"/>
      <c r="X43" s="171"/>
      <c r="Y43" s="171"/>
      <c r="Z43" s="171"/>
      <c r="AA43" s="171"/>
      <c r="AB43" s="171"/>
      <c r="AC43" s="171"/>
      <c r="AD43" s="171"/>
      <c r="AE43" s="171"/>
      <c r="AF43" s="171"/>
      <c r="AG43" s="171"/>
    </row>
    <row r="44" spans="1:33" s="161" customFormat="1" ht="342" customHeight="1" x14ac:dyDescent="0.25">
      <c r="A44" s="141">
        <v>42</v>
      </c>
      <c r="B44" s="141" t="s">
        <v>184</v>
      </c>
      <c r="C44" s="142" t="s">
        <v>489</v>
      </c>
      <c r="D44" s="143" t="s">
        <v>222</v>
      </c>
      <c r="E44" s="141" t="s">
        <v>160</v>
      </c>
      <c r="F44" s="141" t="s">
        <v>172</v>
      </c>
      <c r="G44" s="148" t="s">
        <v>186</v>
      </c>
      <c r="H44" s="174">
        <v>1</v>
      </c>
      <c r="I44" s="174"/>
      <c r="J44" s="174"/>
      <c r="K44" s="174">
        <v>1</v>
      </c>
      <c r="L44" s="174"/>
      <c r="M44" s="157"/>
      <c r="N44" s="157"/>
      <c r="O44" s="158"/>
      <c r="P44" s="171"/>
      <c r="Q44" s="171"/>
      <c r="R44" s="171"/>
      <c r="S44" s="171"/>
      <c r="T44" s="171"/>
      <c r="U44" s="171"/>
      <c r="V44" s="171"/>
      <c r="W44" s="171"/>
      <c r="X44" s="171"/>
      <c r="Y44" s="171"/>
      <c r="Z44" s="171"/>
      <c r="AA44" s="171"/>
      <c r="AB44" s="171"/>
      <c r="AC44" s="171"/>
      <c r="AD44" s="171"/>
      <c r="AE44" s="171"/>
      <c r="AF44" s="171"/>
      <c r="AG44" s="171"/>
    </row>
    <row r="45" spans="1:33" s="161" customFormat="1" ht="72" hidden="1" customHeight="1" x14ac:dyDescent="0.25">
      <c r="A45" s="141">
        <v>43</v>
      </c>
      <c r="B45" s="144" t="s">
        <v>286</v>
      </c>
      <c r="C45" s="145" t="s">
        <v>449</v>
      </c>
      <c r="D45" s="146" t="s">
        <v>287</v>
      </c>
      <c r="E45" s="144" t="s">
        <v>160</v>
      </c>
      <c r="F45" s="144" t="s">
        <v>27</v>
      </c>
      <c r="G45" s="148" t="s">
        <v>288</v>
      </c>
      <c r="H45" s="149">
        <v>1</v>
      </c>
      <c r="I45" s="149"/>
      <c r="J45" s="149">
        <v>1</v>
      </c>
      <c r="K45" s="149"/>
      <c r="L45" s="149" t="s">
        <v>501</v>
      </c>
      <c r="M45" s="172"/>
      <c r="N45" s="172"/>
      <c r="O45" s="173"/>
      <c r="P45" s="169"/>
      <c r="Q45" s="169"/>
      <c r="R45" s="169"/>
      <c r="S45" s="169"/>
      <c r="T45" s="169"/>
      <c r="U45" s="169"/>
      <c r="V45" s="169"/>
      <c r="W45" s="169"/>
      <c r="X45" s="169"/>
      <c r="Y45" s="169"/>
      <c r="Z45" s="169"/>
      <c r="AA45" s="169"/>
      <c r="AB45" s="169"/>
      <c r="AC45" s="169"/>
      <c r="AD45" s="169"/>
      <c r="AE45" s="169"/>
      <c r="AF45" s="169"/>
      <c r="AG45" s="170"/>
    </row>
    <row r="46" spans="1:33" s="161" customFormat="1" ht="90" customHeight="1" x14ac:dyDescent="0.25">
      <c r="A46" s="141">
        <v>44</v>
      </c>
      <c r="B46" s="141" t="s">
        <v>289</v>
      </c>
      <c r="C46" s="142" t="s">
        <v>448</v>
      </c>
      <c r="D46" s="143" t="s">
        <v>290</v>
      </c>
      <c r="E46" s="141" t="s">
        <v>161</v>
      </c>
      <c r="F46" s="141" t="s">
        <v>10</v>
      </c>
      <c r="G46" s="148" t="s">
        <v>291</v>
      </c>
      <c r="H46" s="174">
        <v>1</v>
      </c>
      <c r="I46" s="174"/>
      <c r="J46" s="174"/>
      <c r="K46" s="174">
        <v>1</v>
      </c>
      <c r="L46" s="174"/>
      <c r="M46" s="157"/>
      <c r="N46" s="157"/>
      <c r="O46" s="158"/>
      <c r="P46" s="171"/>
      <c r="Q46" s="171"/>
      <c r="R46" s="171"/>
      <c r="S46" s="171"/>
      <c r="T46" s="171"/>
      <c r="U46" s="171"/>
      <c r="V46" s="171"/>
      <c r="W46" s="171"/>
      <c r="X46" s="171"/>
      <c r="Y46" s="171"/>
      <c r="Z46" s="171"/>
      <c r="AA46" s="171"/>
      <c r="AB46" s="171"/>
      <c r="AC46" s="171"/>
      <c r="AD46" s="171"/>
      <c r="AE46" s="171"/>
      <c r="AF46" s="171"/>
      <c r="AG46" s="171"/>
    </row>
    <row r="47" spans="1:33" s="161" customFormat="1" ht="144" customHeight="1" x14ac:dyDescent="0.25">
      <c r="A47" s="141">
        <v>45</v>
      </c>
      <c r="B47" s="141" t="s">
        <v>34</v>
      </c>
      <c r="C47" s="142" t="s">
        <v>444</v>
      </c>
      <c r="D47" s="143" t="s">
        <v>290</v>
      </c>
      <c r="E47" s="141" t="s">
        <v>134</v>
      </c>
      <c r="F47" s="141" t="s">
        <v>78</v>
      </c>
      <c r="G47" s="148" t="s">
        <v>302</v>
      </c>
      <c r="H47" s="174">
        <v>1</v>
      </c>
      <c r="I47" s="174"/>
      <c r="J47" s="174"/>
      <c r="K47" s="174">
        <v>1</v>
      </c>
      <c r="L47" s="174"/>
      <c r="M47" s="157"/>
      <c r="N47" s="157"/>
      <c r="O47" s="158"/>
      <c r="P47" s="171"/>
      <c r="Q47" s="171"/>
      <c r="R47" s="171"/>
      <c r="S47" s="171"/>
      <c r="T47" s="171"/>
      <c r="U47" s="171"/>
      <c r="V47" s="171"/>
      <c r="W47" s="171"/>
      <c r="X47" s="171"/>
      <c r="Y47" s="171"/>
      <c r="Z47" s="171"/>
      <c r="AA47" s="171"/>
      <c r="AB47" s="171"/>
      <c r="AC47" s="171"/>
      <c r="AD47" s="171"/>
      <c r="AE47" s="171"/>
      <c r="AF47" s="171"/>
      <c r="AG47" s="171"/>
    </row>
    <row r="48" spans="1:33" s="161" customFormat="1" ht="180" customHeight="1" x14ac:dyDescent="0.25">
      <c r="A48" s="141">
        <v>46</v>
      </c>
      <c r="B48" s="141" t="s">
        <v>313</v>
      </c>
      <c r="C48" s="142" t="s">
        <v>505</v>
      </c>
      <c r="D48" s="143" t="s">
        <v>290</v>
      </c>
      <c r="E48" s="141" t="s">
        <v>126</v>
      </c>
      <c r="F48" s="141" t="s">
        <v>496</v>
      </c>
      <c r="G48" s="148" t="s">
        <v>314</v>
      </c>
      <c r="H48" s="174">
        <v>1</v>
      </c>
      <c r="I48" s="174"/>
      <c r="J48" s="174"/>
      <c r="K48" s="174">
        <v>1</v>
      </c>
      <c r="L48" s="174"/>
      <c r="M48" s="157"/>
      <c r="N48" s="157"/>
      <c r="O48" s="158"/>
      <c r="P48" s="171"/>
      <c r="Q48" s="171"/>
      <c r="R48" s="171"/>
      <c r="S48" s="171"/>
      <c r="T48" s="171"/>
      <c r="U48" s="171"/>
      <c r="V48" s="171"/>
      <c r="W48" s="171"/>
      <c r="X48" s="171"/>
      <c r="Y48" s="171"/>
      <c r="Z48" s="171"/>
      <c r="AA48" s="171"/>
      <c r="AB48" s="171"/>
      <c r="AC48" s="171"/>
      <c r="AD48" s="171"/>
      <c r="AE48" s="171"/>
      <c r="AF48" s="171"/>
      <c r="AG48" s="171"/>
    </row>
    <row r="49" spans="1:33" s="161" customFormat="1" ht="162" customHeight="1" x14ac:dyDescent="0.25">
      <c r="A49" s="141">
        <v>47</v>
      </c>
      <c r="B49" s="141" t="s">
        <v>167</v>
      </c>
      <c r="C49" s="142" t="s">
        <v>434</v>
      </c>
      <c r="D49" s="143" t="s">
        <v>290</v>
      </c>
      <c r="E49" s="141" t="s">
        <v>126</v>
      </c>
      <c r="F49" s="141" t="s">
        <v>14</v>
      </c>
      <c r="G49" s="148" t="s">
        <v>328</v>
      </c>
      <c r="H49" s="174">
        <v>1</v>
      </c>
      <c r="I49" s="174"/>
      <c r="J49" s="174"/>
      <c r="K49" s="174">
        <v>1</v>
      </c>
      <c r="L49" s="174"/>
      <c r="M49" s="157"/>
      <c r="N49" s="157"/>
      <c r="O49" s="158"/>
      <c r="P49" s="171"/>
      <c r="Q49" s="171"/>
      <c r="R49" s="171"/>
      <c r="S49" s="171"/>
      <c r="T49" s="171"/>
      <c r="U49" s="171"/>
      <c r="V49" s="171"/>
      <c r="W49" s="171"/>
      <c r="X49" s="171"/>
      <c r="Y49" s="171"/>
      <c r="Z49" s="171"/>
      <c r="AA49" s="171"/>
      <c r="AB49" s="171"/>
      <c r="AC49" s="171"/>
      <c r="AD49" s="171"/>
      <c r="AE49" s="171"/>
      <c r="AF49" s="171"/>
      <c r="AG49" s="171"/>
    </row>
    <row r="50" spans="1:33" s="161" customFormat="1" ht="126" customHeight="1" x14ac:dyDescent="0.25">
      <c r="A50" s="141">
        <v>48</v>
      </c>
      <c r="B50" s="141" t="s">
        <v>88</v>
      </c>
      <c r="C50" s="142" t="s">
        <v>506</v>
      </c>
      <c r="D50" s="143" t="s">
        <v>290</v>
      </c>
      <c r="E50" s="141" t="s">
        <v>126</v>
      </c>
      <c r="F50" s="141" t="s">
        <v>14</v>
      </c>
      <c r="G50" s="148" t="s">
        <v>352</v>
      </c>
      <c r="H50" s="174">
        <v>1</v>
      </c>
      <c r="I50" s="174"/>
      <c r="J50" s="174"/>
      <c r="K50" s="174">
        <v>1</v>
      </c>
      <c r="L50" s="174"/>
      <c r="M50" s="157"/>
      <c r="N50" s="157"/>
      <c r="O50" s="158"/>
      <c r="P50" s="171"/>
      <c r="Q50" s="171"/>
      <c r="R50" s="171"/>
      <c r="S50" s="171"/>
      <c r="T50" s="171"/>
      <c r="U50" s="171"/>
      <c r="V50" s="171"/>
      <c r="W50" s="171"/>
      <c r="X50" s="171"/>
      <c r="Y50" s="171"/>
      <c r="Z50" s="171"/>
      <c r="AA50" s="171"/>
      <c r="AB50" s="171"/>
      <c r="AC50" s="171"/>
      <c r="AD50" s="171"/>
      <c r="AE50" s="171"/>
      <c r="AF50" s="171"/>
      <c r="AG50" s="171"/>
    </row>
    <row r="51" spans="1:33" s="161" customFormat="1" ht="162" customHeight="1" x14ac:dyDescent="0.25">
      <c r="A51" s="141">
        <v>49</v>
      </c>
      <c r="B51" s="141" t="s">
        <v>362</v>
      </c>
      <c r="C51" s="142" t="s">
        <v>507</v>
      </c>
      <c r="D51" s="143" t="s">
        <v>290</v>
      </c>
      <c r="E51" s="141" t="s">
        <v>126</v>
      </c>
      <c r="F51" s="141" t="s">
        <v>13</v>
      </c>
      <c r="G51" s="148" t="s">
        <v>363</v>
      </c>
      <c r="H51" s="174">
        <v>1</v>
      </c>
      <c r="I51" s="174"/>
      <c r="J51" s="174"/>
      <c r="K51" s="174">
        <v>1</v>
      </c>
      <c r="L51" s="174"/>
      <c r="M51" s="157"/>
      <c r="N51" s="157"/>
      <c r="O51" s="158"/>
      <c r="P51" s="171"/>
      <c r="Q51" s="171"/>
      <c r="R51" s="171"/>
      <c r="S51" s="171"/>
      <c r="T51" s="171"/>
      <c r="U51" s="171"/>
      <c r="V51" s="171"/>
      <c r="W51" s="171"/>
      <c r="X51" s="171"/>
      <c r="Y51" s="171"/>
      <c r="Z51" s="171"/>
      <c r="AA51" s="171"/>
      <c r="AB51" s="171"/>
      <c r="AC51" s="171"/>
      <c r="AD51" s="171"/>
      <c r="AE51" s="171"/>
      <c r="AF51" s="171"/>
      <c r="AG51" s="171"/>
    </row>
    <row r="52" spans="1:33" s="161" customFormat="1" ht="126" hidden="1" customHeight="1" x14ac:dyDescent="0.25">
      <c r="A52" s="141">
        <v>50</v>
      </c>
      <c r="B52" s="141" t="s">
        <v>88</v>
      </c>
      <c r="C52" s="142" t="s">
        <v>177</v>
      </c>
      <c r="D52" s="143" t="s">
        <v>290</v>
      </c>
      <c r="E52" s="141" t="s">
        <v>148</v>
      </c>
      <c r="F52" s="141" t="s">
        <v>17</v>
      </c>
      <c r="G52" s="148" t="s">
        <v>108</v>
      </c>
      <c r="H52" s="174">
        <v>1</v>
      </c>
      <c r="I52" s="174"/>
      <c r="J52" s="174">
        <v>1</v>
      </c>
      <c r="K52" s="174"/>
      <c r="L52" s="174" t="s">
        <v>549</v>
      </c>
      <c r="M52" s="157"/>
      <c r="N52" s="157"/>
      <c r="O52" s="158"/>
      <c r="P52" s="171"/>
      <c r="Q52" s="171"/>
      <c r="R52" s="171"/>
      <c r="S52" s="171"/>
      <c r="T52" s="171"/>
      <c r="U52" s="171"/>
      <c r="V52" s="171"/>
      <c r="W52" s="171"/>
      <c r="X52" s="171"/>
      <c r="Y52" s="171"/>
      <c r="Z52" s="171"/>
      <c r="AA52" s="171"/>
      <c r="AB52" s="171"/>
      <c r="AC52" s="171"/>
      <c r="AD52" s="171"/>
      <c r="AE52" s="171"/>
      <c r="AF52" s="171"/>
      <c r="AG52" s="171"/>
    </row>
    <row r="53" spans="1:33" s="161" customFormat="1" ht="90" customHeight="1" x14ac:dyDescent="0.25">
      <c r="A53" s="141">
        <v>51</v>
      </c>
      <c r="B53" s="141" t="s">
        <v>246</v>
      </c>
      <c r="C53" s="142" t="s">
        <v>409</v>
      </c>
      <c r="D53" s="143" t="s">
        <v>290</v>
      </c>
      <c r="E53" s="141" t="s">
        <v>160</v>
      </c>
      <c r="F53" s="141" t="s">
        <v>92</v>
      </c>
      <c r="G53" s="148" t="s">
        <v>364</v>
      </c>
      <c r="H53" s="174">
        <v>1</v>
      </c>
      <c r="I53" s="174"/>
      <c r="J53" s="174"/>
      <c r="K53" s="174">
        <v>1</v>
      </c>
      <c r="L53" s="174"/>
      <c r="M53" s="157"/>
      <c r="N53" s="157"/>
      <c r="O53" s="158"/>
      <c r="P53" s="171"/>
      <c r="Q53" s="171"/>
      <c r="R53" s="171"/>
      <c r="S53" s="171"/>
      <c r="T53" s="171"/>
      <c r="U53" s="171"/>
      <c r="V53" s="171"/>
      <c r="W53" s="171"/>
      <c r="X53" s="171"/>
      <c r="Y53" s="171"/>
      <c r="Z53" s="171"/>
      <c r="AA53" s="171"/>
      <c r="AB53" s="171"/>
      <c r="AC53" s="171"/>
      <c r="AD53" s="171"/>
      <c r="AE53" s="171"/>
      <c r="AF53" s="171"/>
      <c r="AG53" s="171"/>
    </row>
    <row r="54" spans="1:33" s="161" customFormat="1" ht="90" customHeight="1" x14ac:dyDescent="0.25">
      <c r="A54" s="141">
        <v>52</v>
      </c>
      <c r="B54" s="141" t="s">
        <v>96</v>
      </c>
      <c r="C54" s="142" t="s">
        <v>176</v>
      </c>
      <c r="D54" s="143" t="s">
        <v>290</v>
      </c>
      <c r="E54" s="141" t="s">
        <v>160</v>
      </c>
      <c r="F54" s="141" t="s">
        <v>28</v>
      </c>
      <c r="G54" s="148" t="s">
        <v>93</v>
      </c>
      <c r="H54" s="174">
        <v>1</v>
      </c>
      <c r="I54" s="174"/>
      <c r="J54" s="174"/>
      <c r="K54" s="174">
        <v>1</v>
      </c>
      <c r="L54" s="174"/>
      <c r="M54" s="157"/>
      <c r="N54" s="157"/>
      <c r="O54" s="158"/>
      <c r="P54" s="171"/>
      <c r="Q54" s="171"/>
      <c r="R54" s="171"/>
      <c r="S54" s="171"/>
      <c r="T54" s="171"/>
      <c r="U54" s="171"/>
      <c r="V54" s="171"/>
      <c r="W54" s="171"/>
      <c r="X54" s="171"/>
      <c r="Y54" s="171"/>
      <c r="Z54" s="171"/>
      <c r="AA54" s="171"/>
      <c r="AB54" s="171"/>
      <c r="AC54" s="171"/>
      <c r="AD54" s="171"/>
      <c r="AE54" s="171"/>
      <c r="AF54" s="171"/>
      <c r="AG54" s="171"/>
    </row>
    <row r="55" spans="1:33" s="161" customFormat="1" ht="162" customHeight="1" x14ac:dyDescent="0.25">
      <c r="A55" s="141">
        <v>53</v>
      </c>
      <c r="B55" s="141" t="s">
        <v>99</v>
      </c>
      <c r="C55" s="142" t="s">
        <v>175</v>
      </c>
      <c r="D55" s="143" t="s">
        <v>290</v>
      </c>
      <c r="E55" s="141" t="s">
        <v>126</v>
      </c>
      <c r="F55" s="141" t="s">
        <v>13</v>
      </c>
      <c r="G55" s="148" t="s">
        <v>91</v>
      </c>
      <c r="H55" s="174">
        <v>1</v>
      </c>
      <c r="I55" s="174"/>
      <c r="J55" s="174"/>
      <c r="K55" s="174">
        <v>1</v>
      </c>
      <c r="L55" s="174"/>
      <c r="M55" s="157"/>
      <c r="N55" s="157"/>
      <c r="O55" s="158"/>
      <c r="P55" s="171"/>
      <c r="Q55" s="171"/>
      <c r="R55" s="171"/>
      <c r="S55" s="171"/>
      <c r="T55" s="171"/>
      <c r="U55" s="171"/>
      <c r="V55" s="171"/>
      <c r="W55" s="171"/>
      <c r="X55" s="171"/>
      <c r="Y55" s="171"/>
      <c r="Z55" s="171"/>
      <c r="AA55" s="171"/>
      <c r="AB55" s="171"/>
      <c r="AC55" s="171"/>
      <c r="AD55" s="171"/>
      <c r="AE55" s="171"/>
      <c r="AF55" s="171"/>
      <c r="AG55" s="171"/>
    </row>
    <row r="56" spans="1:33" s="161" customFormat="1" ht="144" customHeight="1" x14ac:dyDescent="0.25">
      <c r="A56" s="141">
        <v>54</v>
      </c>
      <c r="B56" s="141" t="s">
        <v>99</v>
      </c>
      <c r="C56" s="142" t="s">
        <v>174</v>
      </c>
      <c r="D56" s="143" t="s">
        <v>290</v>
      </c>
      <c r="E56" s="141" t="s">
        <v>126</v>
      </c>
      <c r="F56" s="141" t="s">
        <v>13</v>
      </c>
      <c r="G56" s="148" t="s">
        <v>89</v>
      </c>
      <c r="H56" s="174">
        <v>1</v>
      </c>
      <c r="I56" s="174"/>
      <c r="J56" s="174"/>
      <c r="K56" s="174">
        <v>1</v>
      </c>
      <c r="L56" s="174"/>
      <c r="M56" s="157"/>
      <c r="N56" s="157"/>
      <c r="O56" s="158"/>
      <c r="P56" s="171"/>
      <c r="Q56" s="171"/>
      <c r="R56" s="171"/>
      <c r="S56" s="171"/>
      <c r="T56" s="171"/>
      <c r="U56" s="171"/>
      <c r="V56" s="171"/>
      <c r="W56" s="171"/>
      <c r="X56" s="171"/>
      <c r="Y56" s="171"/>
      <c r="Z56" s="171"/>
      <c r="AA56" s="171"/>
      <c r="AB56" s="171"/>
      <c r="AC56" s="171"/>
      <c r="AD56" s="171"/>
      <c r="AE56" s="171"/>
      <c r="AF56" s="171"/>
      <c r="AG56" s="171"/>
    </row>
    <row r="57" spans="1:33" s="161" customFormat="1" ht="108" customHeight="1" x14ac:dyDescent="0.25">
      <c r="A57" s="141">
        <v>55</v>
      </c>
      <c r="B57" s="141" t="s">
        <v>164</v>
      </c>
      <c r="C57" s="142" t="s">
        <v>445</v>
      </c>
      <c r="D57" s="143" t="s">
        <v>298</v>
      </c>
      <c r="E57" s="141" t="s">
        <v>134</v>
      </c>
      <c r="F57" s="141" t="s">
        <v>22</v>
      </c>
      <c r="G57" s="148" t="s">
        <v>299</v>
      </c>
      <c r="H57" s="174">
        <v>1</v>
      </c>
      <c r="I57" s="174"/>
      <c r="J57" s="174"/>
      <c r="K57" s="174">
        <v>1</v>
      </c>
      <c r="L57" s="174"/>
      <c r="M57" s="157"/>
      <c r="N57" s="157"/>
      <c r="O57" s="158"/>
      <c r="P57" s="171"/>
      <c r="Q57" s="171"/>
      <c r="R57" s="171"/>
      <c r="S57" s="171"/>
      <c r="T57" s="171"/>
      <c r="U57" s="171"/>
      <c r="V57" s="171"/>
      <c r="W57" s="171"/>
      <c r="X57" s="171"/>
      <c r="Y57" s="171"/>
      <c r="Z57" s="171"/>
      <c r="AA57" s="171"/>
      <c r="AB57" s="171"/>
      <c r="AC57" s="171"/>
      <c r="AD57" s="171"/>
      <c r="AE57" s="171"/>
      <c r="AF57" s="171"/>
      <c r="AG57" s="171"/>
    </row>
    <row r="58" spans="1:33" s="161" customFormat="1" ht="90" customHeight="1" x14ac:dyDescent="0.25">
      <c r="A58" s="141">
        <v>56</v>
      </c>
      <c r="B58" s="141" t="s">
        <v>107</v>
      </c>
      <c r="C58" s="142" t="s">
        <v>453</v>
      </c>
      <c r="D58" s="143" t="s">
        <v>276</v>
      </c>
      <c r="E58" s="141" t="s">
        <v>134</v>
      </c>
      <c r="F58" s="141" t="s">
        <v>20</v>
      </c>
      <c r="G58" s="148" t="s">
        <v>277</v>
      </c>
      <c r="H58" s="174">
        <v>1</v>
      </c>
      <c r="I58" s="174"/>
      <c r="J58" s="174"/>
      <c r="K58" s="174">
        <v>1</v>
      </c>
      <c r="L58" s="174"/>
      <c r="M58" s="157"/>
      <c r="N58" s="157"/>
      <c r="O58" s="158"/>
      <c r="P58" s="171"/>
      <c r="Q58" s="171"/>
      <c r="R58" s="171"/>
      <c r="S58" s="171"/>
      <c r="T58" s="171"/>
      <c r="U58" s="171"/>
      <c r="V58" s="171"/>
      <c r="W58" s="171"/>
      <c r="X58" s="171"/>
      <c r="Y58" s="171"/>
      <c r="Z58" s="171"/>
      <c r="AA58" s="171"/>
      <c r="AB58" s="171"/>
      <c r="AC58" s="171"/>
      <c r="AD58" s="171"/>
      <c r="AE58" s="171"/>
      <c r="AF58" s="171"/>
      <c r="AG58" s="171"/>
    </row>
    <row r="59" spans="1:33" s="161" customFormat="1" ht="180" customHeight="1" x14ac:dyDescent="0.25">
      <c r="A59" s="141">
        <v>57</v>
      </c>
      <c r="B59" s="141" t="s">
        <v>560</v>
      </c>
      <c r="C59" s="142" t="s">
        <v>561</v>
      </c>
      <c r="D59" s="143" t="s">
        <v>276</v>
      </c>
      <c r="E59" s="141" t="s">
        <v>148</v>
      </c>
      <c r="F59" s="141" t="s">
        <v>17</v>
      </c>
      <c r="G59" s="148" t="s">
        <v>559</v>
      </c>
      <c r="H59" s="174">
        <v>1</v>
      </c>
      <c r="I59" s="174"/>
      <c r="J59" s="174"/>
      <c r="K59" s="174">
        <v>1</v>
      </c>
      <c r="L59" s="174"/>
      <c r="M59" s="157"/>
      <c r="N59" s="157"/>
      <c r="O59" s="158"/>
      <c r="P59" s="171"/>
      <c r="Q59" s="171"/>
      <c r="R59" s="171"/>
      <c r="S59" s="171"/>
      <c r="T59" s="171"/>
      <c r="U59" s="171"/>
      <c r="V59" s="171"/>
      <c r="W59" s="171"/>
      <c r="X59" s="171"/>
      <c r="Y59" s="171"/>
      <c r="Z59" s="171"/>
      <c r="AA59" s="171"/>
      <c r="AB59" s="171"/>
      <c r="AC59" s="171"/>
      <c r="AD59" s="171"/>
      <c r="AE59" s="171"/>
      <c r="AF59" s="171"/>
      <c r="AG59" s="171"/>
    </row>
    <row r="60" spans="1:33" s="161" customFormat="1" ht="90" x14ac:dyDescent="0.25">
      <c r="A60" s="141">
        <v>58</v>
      </c>
      <c r="B60" s="141" t="s">
        <v>217</v>
      </c>
      <c r="C60" s="142" t="s">
        <v>490</v>
      </c>
      <c r="D60" s="143" t="s">
        <v>220</v>
      </c>
      <c r="E60" s="141" t="s">
        <v>160</v>
      </c>
      <c r="F60" s="141" t="s">
        <v>25</v>
      </c>
      <c r="G60" s="148" t="s">
        <v>221</v>
      </c>
      <c r="H60" s="174">
        <v>1</v>
      </c>
      <c r="I60" s="174"/>
      <c r="J60" s="174"/>
      <c r="K60" s="174">
        <v>1</v>
      </c>
      <c r="L60" s="174"/>
      <c r="M60" s="157"/>
      <c r="N60" s="157"/>
      <c r="O60" s="158"/>
      <c r="P60" s="171"/>
      <c r="Q60" s="171"/>
      <c r="R60" s="171"/>
      <c r="S60" s="171"/>
      <c r="T60" s="171"/>
      <c r="U60" s="171"/>
      <c r="V60" s="171"/>
      <c r="W60" s="171"/>
      <c r="X60" s="171"/>
      <c r="Y60" s="171"/>
      <c r="Z60" s="171"/>
      <c r="AA60" s="171"/>
      <c r="AB60" s="171"/>
      <c r="AC60" s="171"/>
      <c r="AD60" s="171"/>
      <c r="AE60" s="171"/>
      <c r="AF60" s="171"/>
      <c r="AG60" s="171"/>
    </row>
    <row r="61" spans="1:33" s="161" customFormat="1" ht="90" x14ac:dyDescent="0.25">
      <c r="A61" s="141">
        <v>59</v>
      </c>
      <c r="B61" s="141" t="s">
        <v>237</v>
      </c>
      <c r="C61" s="142" t="s">
        <v>479</v>
      </c>
      <c r="D61" s="143" t="s">
        <v>220</v>
      </c>
      <c r="E61" s="141" t="s">
        <v>148</v>
      </c>
      <c r="F61" s="141" t="s">
        <v>154</v>
      </c>
      <c r="G61" s="148" t="s">
        <v>238</v>
      </c>
      <c r="H61" s="174">
        <v>1</v>
      </c>
      <c r="I61" s="174"/>
      <c r="J61" s="174"/>
      <c r="K61" s="174">
        <v>1</v>
      </c>
      <c r="L61" s="174"/>
      <c r="M61" s="157"/>
      <c r="N61" s="157"/>
      <c r="O61" s="158"/>
      <c r="P61" s="171"/>
      <c r="Q61" s="171"/>
      <c r="R61" s="171"/>
      <c r="S61" s="171"/>
      <c r="T61" s="171"/>
      <c r="U61" s="171"/>
      <c r="V61" s="171"/>
      <c r="W61" s="171"/>
      <c r="X61" s="171"/>
      <c r="Y61" s="171"/>
      <c r="Z61" s="171"/>
      <c r="AA61" s="171"/>
      <c r="AB61" s="171"/>
      <c r="AC61" s="171"/>
      <c r="AD61" s="171"/>
      <c r="AE61" s="171"/>
      <c r="AF61" s="171"/>
      <c r="AG61" s="171"/>
    </row>
    <row r="62" spans="1:33" s="161" customFormat="1" ht="108" hidden="1" x14ac:dyDescent="0.25">
      <c r="A62" s="141">
        <v>60</v>
      </c>
      <c r="B62" s="144" t="s">
        <v>237</v>
      </c>
      <c r="C62" s="145" t="s">
        <v>478</v>
      </c>
      <c r="D62" s="146" t="s">
        <v>220</v>
      </c>
      <c r="E62" s="144" t="s">
        <v>126</v>
      </c>
      <c r="F62" s="144" t="s">
        <v>13</v>
      </c>
      <c r="G62" s="148" t="s">
        <v>239</v>
      </c>
      <c r="H62" s="149">
        <v>1</v>
      </c>
      <c r="I62" s="149"/>
      <c r="J62" s="149">
        <v>1</v>
      </c>
      <c r="K62" s="149"/>
      <c r="L62" s="149" t="s">
        <v>501</v>
      </c>
      <c r="M62" s="172"/>
      <c r="N62" s="172"/>
      <c r="O62" s="173"/>
      <c r="P62" s="169"/>
      <c r="Q62" s="169"/>
      <c r="R62" s="169"/>
      <c r="S62" s="169"/>
      <c r="T62" s="169"/>
      <c r="U62" s="169"/>
      <c r="V62" s="169"/>
      <c r="W62" s="169"/>
      <c r="X62" s="169"/>
      <c r="Y62" s="169"/>
      <c r="Z62" s="169"/>
      <c r="AA62" s="169"/>
      <c r="AB62" s="169"/>
      <c r="AC62" s="169"/>
      <c r="AD62" s="169"/>
      <c r="AE62" s="169"/>
      <c r="AF62" s="169"/>
      <c r="AG62" s="170"/>
    </row>
    <row r="63" spans="1:33" s="161" customFormat="1" ht="90" hidden="1" x14ac:dyDescent="0.25">
      <c r="A63" s="141">
        <v>61</v>
      </c>
      <c r="B63" s="144" t="s">
        <v>237</v>
      </c>
      <c r="C63" s="145" t="s">
        <v>477</v>
      </c>
      <c r="D63" s="146" t="s">
        <v>220</v>
      </c>
      <c r="E63" s="144" t="s">
        <v>126</v>
      </c>
      <c r="F63" s="144" t="s">
        <v>13</v>
      </c>
      <c r="G63" s="148" t="s">
        <v>240</v>
      </c>
      <c r="H63" s="149">
        <v>1</v>
      </c>
      <c r="I63" s="149"/>
      <c r="J63" s="149">
        <v>1</v>
      </c>
      <c r="K63" s="149"/>
      <c r="L63" s="149" t="s">
        <v>501</v>
      </c>
      <c r="M63" s="157"/>
      <c r="N63" s="157"/>
      <c r="O63" s="158"/>
      <c r="P63" s="159"/>
      <c r="Q63" s="159"/>
      <c r="R63" s="159"/>
      <c r="S63" s="159"/>
      <c r="T63" s="159"/>
      <c r="U63" s="159"/>
      <c r="V63" s="159"/>
      <c r="W63" s="159"/>
      <c r="X63" s="159"/>
      <c r="Y63" s="159"/>
      <c r="Z63" s="159"/>
      <c r="AA63" s="159"/>
      <c r="AB63" s="159"/>
      <c r="AC63" s="159"/>
      <c r="AD63" s="159"/>
      <c r="AE63" s="159"/>
      <c r="AF63" s="159"/>
      <c r="AG63" s="160"/>
    </row>
    <row r="64" spans="1:33" s="161" customFormat="1" ht="409.5" x14ac:dyDescent="0.25">
      <c r="A64" s="141">
        <v>62</v>
      </c>
      <c r="B64" s="141" t="s">
        <v>237</v>
      </c>
      <c r="C64" s="142" t="s">
        <v>476</v>
      </c>
      <c r="D64" s="143" t="s">
        <v>220</v>
      </c>
      <c r="E64" s="141" t="s">
        <v>148</v>
      </c>
      <c r="F64" s="141" t="s">
        <v>154</v>
      </c>
      <c r="G64" s="148" t="s">
        <v>241</v>
      </c>
      <c r="H64" s="174">
        <v>1</v>
      </c>
      <c r="I64" s="174"/>
      <c r="J64" s="174"/>
      <c r="K64" s="174">
        <v>1</v>
      </c>
      <c r="L64" s="174"/>
      <c r="M64" s="157"/>
      <c r="N64" s="157"/>
      <c r="O64" s="158"/>
      <c r="P64" s="171"/>
      <c r="Q64" s="171"/>
      <c r="R64" s="171"/>
      <c r="S64" s="171"/>
      <c r="T64" s="171"/>
      <c r="U64" s="171"/>
      <c r="V64" s="171"/>
      <c r="W64" s="171"/>
      <c r="X64" s="171"/>
      <c r="Y64" s="171"/>
      <c r="Z64" s="171"/>
      <c r="AA64" s="171"/>
      <c r="AB64" s="171"/>
      <c r="AC64" s="171"/>
      <c r="AD64" s="171"/>
      <c r="AE64" s="171"/>
      <c r="AF64" s="171"/>
      <c r="AG64" s="171"/>
    </row>
    <row r="65" spans="1:33" s="161" customFormat="1" ht="198" x14ac:dyDescent="0.25">
      <c r="A65" s="141">
        <v>63</v>
      </c>
      <c r="B65" s="141" t="s">
        <v>273</v>
      </c>
      <c r="C65" s="142" t="s">
        <v>508</v>
      </c>
      <c r="D65" s="143" t="s">
        <v>220</v>
      </c>
      <c r="E65" s="141" t="s">
        <v>148</v>
      </c>
      <c r="F65" s="141" t="s">
        <v>154</v>
      </c>
      <c r="G65" s="148" t="s">
        <v>274</v>
      </c>
      <c r="H65" s="174">
        <v>1</v>
      </c>
      <c r="I65" s="174"/>
      <c r="J65" s="174"/>
      <c r="K65" s="174">
        <v>1</v>
      </c>
      <c r="L65" s="174"/>
      <c r="M65" s="157"/>
      <c r="N65" s="157"/>
      <c r="O65" s="158"/>
      <c r="P65" s="171"/>
      <c r="Q65" s="171"/>
      <c r="R65" s="171"/>
      <c r="S65" s="171"/>
      <c r="T65" s="171"/>
      <c r="U65" s="171"/>
      <c r="V65" s="171"/>
      <c r="W65" s="171"/>
      <c r="X65" s="171"/>
      <c r="Y65" s="171"/>
      <c r="Z65" s="171"/>
      <c r="AA65" s="171"/>
      <c r="AB65" s="171"/>
      <c r="AC65" s="171"/>
      <c r="AD65" s="171"/>
      <c r="AE65" s="171"/>
      <c r="AF65" s="171"/>
      <c r="AG65" s="171"/>
    </row>
    <row r="66" spans="1:33" s="161" customFormat="1" ht="90" x14ac:dyDescent="0.25">
      <c r="A66" s="141">
        <v>64</v>
      </c>
      <c r="B66" s="141" t="s">
        <v>164</v>
      </c>
      <c r="C66" s="142" t="s">
        <v>446</v>
      </c>
      <c r="D66" s="143" t="s">
        <v>220</v>
      </c>
      <c r="E66" s="141" t="s">
        <v>161</v>
      </c>
      <c r="F66" s="141" t="s">
        <v>9</v>
      </c>
      <c r="G66" s="148" t="s">
        <v>297</v>
      </c>
      <c r="H66" s="174">
        <v>1</v>
      </c>
      <c r="I66" s="174"/>
      <c r="J66" s="174"/>
      <c r="K66" s="174">
        <v>1</v>
      </c>
      <c r="L66" s="174"/>
      <c r="M66" s="157"/>
      <c r="N66" s="157"/>
      <c r="O66" s="158"/>
      <c r="P66" s="171"/>
      <c r="Q66" s="171"/>
      <c r="R66" s="171"/>
      <c r="S66" s="171"/>
      <c r="T66" s="171"/>
      <c r="U66" s="171"/>
      <c r="V66" s="171"/>
      <c r="W66" s="171"/>
      <c r="X66" s="171"/>
      <c r="Y66" s="171"/>
      <c r="Z66" s="171"/>
      <c r="AA66" s="171"/>
      <c r="AB66" s="171"/>
      <c r="AC66" s="171"/>
      <c r="AD66" s="171"/>
      <c r="AE66" s="171"/>
      <c r="AF66" s="171"/>
      <c r="AG66" s="171"/>
    </row>
    <row r="67" spans="1:33" s="161" customFormat="1" ht="126" x14ac:dyDescent="0.25">
      <c r="A67" s="141">
        <v>65</v>
      </c>
      <c r="B67" s="141" t="s">
        <v>107</v>
      </c>
      <c r="C67" s="142" t="s">
        <v>442</v>
      </c>
      <c r="D67" s="143" t="s">
        <v>220</v>
      </c>
      <c r="E67" s="141" t="s">
        <v>134</v>
      </c>
      <c r="F67" s="141" t="s">
        <v>21</v>
      </c>
      <c r="G67" s="148" t="s">
        <v>303</v>
      </c>
      <c r="H67" s="174">
        <v>1</v>
      </c>
      <c r="I67" s="174"/>
      <c r="J67" s="174"/>
      <c r="K67" s="174">
        <v>1</v>
      </c>
      <c r="L67" s="174"/>
      <c r="M67" s="157"/>
      <c r="N67" s="157"/>
      <c r="O67" s="158"/>
      <c r="P67" s="171"/>
      <c r="Q67" s="171"/>
      <c r="R67" s="171"/>
      <c r="S67" s="171"/>
      <c r="T67" s="171"/>
      <c r="U67" s="171"/>
      <c r="V67" s="171"/>
      <c r="W67" s="171"/>
      <c r="X67" s="171"/>
      <c r="Y67" s="171"/>
      <c r="Z67" s="171"/>
      <c r="AA67" s="171"/>
      <c r="AB67" s="171"/>
      <c r="AC67" s="171"/>
      <c r="AD67" s="171"/>
      <c r="AE67" s="171"/>
      <c r="AF67" s="171"/>
      <c r="AG67" s="171"/>
    </row>
    <row r="68" spans="1:33" s="161" customFormat="1" ht="144" x14ac:dyDescent="0.25">
      <c r="A68" s="141">
        <v>66</v>
      </c>
      <c r="B68" s="141" t="s">
        <v>329</v>
      </c>
      <c r="C68" s="142" t="s">
        <v>510</v>
      </c>
      <c r="D68" s="143" t="s">
        <v>220</v>
      </c>
      <c r="E68" s="141" t="s">
        <v>161</v>
      </c>
      <c r="F68" s="141" t="s">
        <v>10</v>
      </c>
      <c r="G68" s="148" t="s">
        <v>330</v>
      </c>
      <c r="H68" s="174">
        <v>1</v>
      </c>
      <c r="I68" s="174"/>
      <c r="J68" s="174"/>
      <c r="K68" s="174">
        <v>1</v>
      </c>
      <c r="L68" s="174"/>
      <c r="M68" s="157"/>
      <c r="N68" s="157"/>
      <c r="O68" s="158"/>
      <c r="P68" s="171"/>
      <c r="Q68" s="171"/>
      <c r="R68" s="171"/>
      <c r="S68" s="171"/>
      <c r="T68" s="171"/>
      <c r="U68" s="171"/>
      <c r="V68" s="171"/>
      <c r="W68" s="171"/>
      <c r="X68" s="171"/>
      <c r="Y68" s="171"/>
      <c r="Z68" s="171"/>
      <c r="AA68" s="171"/>
      <c r="AB68" s="171"/>
      <c r="AC68" s="171"/>
      <c r="AD68" s="171"/>
      <c r="AE68" s="171"/>
      <c r="AF68" s="171"/>
      <c r="AG68" s="171"/>
    </row>
    <row r="69" spans="1:33" s="161" customFormat="1" ht="144" x14ac:dyDescent="0.25">
      <c r="A69" s="141">
        <v>67</v>
      </c>
      <c r="B69" s="141" t="s">
        <v>329</v>
      </c>
      <c r="C69" s="142" t="s">
        <v>511</v>
      </c>
      <c r="D69" s="143" t="s">
        <v>220</v>
      </c>
      <c r="E69" s="141" t="s">
        <v>161</v>
      </c>
      <c r="F69" s="141" t="s">
        <v>10</v>
      </c>
      <c r="G69" s="148" t="s">
        <v>331</v>
      </c>
      <c r="H69" s="174">
        <v>1</v>
      </c>
      <c r="I69" s="174"/>
      <c r="J69" s="174"/>
      <c r="K69" s="174">
        <v>1</v>
      </c>
      <c r="L69" s="174"/>
      <c r="M69" s="157"/>
      <c r="N69" s="157"/>
      <c r="O69" s="158"/>
      <c r="P69" s="171"/>
      <c r="Q69" s="171"/>
      <c r="R69" s="171"/>
      <c r="S69" s="171"/>
      <c r="T69" s="171"/>
      <c r="U69" s="171"/>
      <c r="V69" s="171"/>
      <c r="W69" s="171"/>
      <c r="X69" s="171"/>
      <c r="Y69" s="171"/>
      <c r="Z69" s="171"/>
      <c r="AA69" s="171"/>
      <c r="AB69" s="171"/>
      <c r="AC69" s="171"/>
      <c r="AD69" s="171"/>
      <c r="AE69" s="171"/>
      <c r="AF69" s="171"/>
      <c r="AG69" s="171"/>
    </row>
    <row r="70" spans="1:33" s="161" customFormat="1" ht="144" x14ac:dyDescent="0.25">
      <c r="A70" s="141">
        <v>68</v>
      </c>
      <c r="B70" s="141" t="s">
        <v>329</v>
      </c>
      <c r="C70" s="142" t="s">
        <v>432</v>
      </c>
      <c r="D70" s="143" t="s">
        <v>220</v>
      </c>
      <c r="E70" s="141" t="s">
        <v>161</v>
      </c>
      <c r="F70" s="141" t="s">
        <v>10</v>
      </c>
      <c r="G70" s="148" t="s">
        <v>332</v>
      </c>
      <c r="H70" s="174">
        <v>1</v>
      </c>
      <c r="I70" s="174"/>
      <c r="J70" s="174"/>
      <c r="K70" s="174">
        <v>1</v>
      </c>
      <c r="L70" s="174"/>
      <c r="M70" s="157"/>
      <c r="N70" s="157"/>
      <c r="O70" s="158"/>
      <c r="P70" s="171"/>
      <c r="Q70" s="171"/>
      <c r="R70" s="171"/>
      <c r="S70" s="171"/>
      <c r="T70" s="171"/>
      <c r="U70" s="171"/>
      <c r="V70" s="171"/>
      <c r="W70" s="171"/>
      <c r="X70" s="171"/>
      <c r="Y70" s="171"/>
      <c r="Z70" s="171"/>
      <c r="AA70" s="171"/>
      <c r="AB70" s="171"/>
      <c r="AC70" s="171"/>
      <c r="AD70" s="171"/>
      <c r="AE70" s="171"/>
      <c r="AF70" s="171"/>
      <c r="AG70" s="171"/>
    </row>
    <row r="71" spans="1:33" s="161" customFormat="1" ht="162" x14ac:dyDescent="0.25">
      <c r="A71" s="141">
        <v>69</v>
      </c>
      <c r="B71" s="141" t="s">
        <v>329</v>
      </c>
      <c r="C71" s="142" t="s">
        <v>431</v>
      </c>
      <c r="D71" s="143" t="s">
        <v>220</v>
      </c>
      <c r="E71" s="141" t="s">
        <v>161</v>
      </c>
      <c r="F71" s="141" t="s">
        <v>10</v>
      </c>
      <c r="G71" s="148" t="s">
        <v>333</v>
      </c>
      <c r="H71" s="174">
        <v>1</v>
      </c>
      <c r="I71" s="174"/>
      <c r="J71" s="174"/>
      <c r="K71" s="174">
        <v>1</v>
      </c>
      <c r="L71" s="174"/>
      <c r="M71" s="157"/>
      <c r="N71" s="157"/>
      <c r="O71" s="158"/>
      <c r="P71" s="171"/>
      <c r="Q71" s="171"/>
      <c r="R71" s="171"/>
      <c r="S71" s="171"/>
      <c r="T71" s="171"/>
      <c r="U71" s="171"/>
      <c r="V71" s="171"/>
      <c r="W71" s="171"/>
      <c r="X71" s="171"/>
      <c r="Y71" s="171"/>
      <c r="Z71" s="171"/>
      <c r="AA71" s="171"/>
      <c r="AB71" s="171"/>
      <c r="AC71" s="171"/>
      <c r="AD71" s="171"/>
      <c r="AE71" s="171"/>
      <c r="AF71" s="171"/>
      <c r="AG71" s="171"/>
    </row>
    <row r="72" spans="1:33" s="161" customFormat="1" ht="162" x14ac:dyDescent="0.25">
      <c r="A72" s="141">
        <v>70</v>
      </c>
      <c r="B72" s="141" t="s">
        <v>329</v>
      </c>
      <c r="C72" s="142" t="s">
        <v>430</v>
      </c>
      <c r="D72" s="143" t="s">
        <v>220</v>
      </c>
      <c r="E72" s="141" t="s">
        <v>161</v>
      </c>
      <c r="F72" s="141" t="s">
        <v>10</v>
      </c>
      <c r="G72" s="148" t="s">
        <v>334</v>
      </c>
      <c r="H72" s="174">
        <v>1</v>
      </c>
      <c r="I72" s="174"/>
      <c r="J72" s="174"/>
      <c r="K72" s="174">
        <v>1</v>
      </c>
      <c r="L72" s="174"/>
      <c r="M72" s="157"/>
      <c r="N72" s="157"/>
      <c r="O72" s="158"/>
      <c r="P72" s="171"/>
      <c r="Q72" s="171"/>
      <c r="R72" s="171"/>
      <c r="S72" s="171"/>
      <c r="T72" s="171"/>
      <c r="U72" s="171"/>
      <c r="V72" s="171"/>
      <c r="W72" s="171"/>
      <c r="X72" s="171"/>
      <c r="Y72" s="171"/>
      <c r="Z72" s="171"/>
      <c r="AA72" s="171"/>
      <c r="AB72" s="171"/>
      <c r="AC72" s="171"/>
      <c r="AD72" s="171"/>
      <c r="AE72" s="171"/>
      <c r="AF72" s="171"/>
      <c r="AG72" s="171"/>
    </row>
    <row r="73" spans="1:33" s="161" customFormat="1" ht="144" x14ac:dyDescent="0.25">
      <c r="A73" s="141">
        <v>71</v>
      </c>
      <c r="B73" s="141" t="s">
        <v>329</v>
      </c>
      <c r="C73" s="142" t="s">
        <v>429</v>
      </c>
      <c r="D73" s="143" t="s">
        <v>220</v>
      </c>
      <c r="E73" s="141" t="s">
        <v>161</v>
      </c>
      <c r="F73" s="141" t="s">
        <v>10</v>
      </c>
      <c r="G73" s="148" t="s">
        <v>335</v>
      </c>
      <c r="H73" s="174">
        <v>1</v>
      </c>
      <c r="I73" s="174"/>
      <c r="J73" s="174"/>
      <c r="K73" s="174">
        <v>1</v>
      </c>
      <c r="L73" s="174"/>
      <c r="M73" s="157"/>
      <c r="N73" s="157"/>
      <c r="O73" s="158"/>
      <c r="P73" s="171"/>
      <c r="Q73" s="171"/>
      <c r="R73" s="171"/>
      <c r="S73" s="171"/>
      <c r="T73" s="171"/>
      <c r="U73" s="171"/>
      <c r="V73" s="171"/>
      <c r="W73" s="171"/>
      <c r="X73" s="171"/>
      <c r="Y73" s="171"/>
      <c r="Z73" s="171"/>
      <c r="AA73" s="171"/>
      <c r="AB73" s="171"/>
      <c r="AC73" s="171"/>
      <c r="AD73" s="171"/>
      <c r="AE73" s="171"/>
      <c r="AF73" s="171"/>
      <c r="AG73" s="171"/>
    </row>
    <row r="74" spans="1:33" s="161" customFormat="1" ht="162" x14ac:dyDescent="0.25">
      <c r="A74" s="141">
        <v>72</v>
      </c>
      <c r="B74" s="141" t="s">
        <v>329</v>
      </c>
      <c r="C74" s="142" t="s">
        <v>428</v>
      </c>
      <c r="D74" s="143" t="s">
        <v>220</v>
      </c>
      <c r="E74" s="141" t="s">
        <v>161</v>
      </c>
      <c r="F74" s="141" t="s">
        <v>10</v>
      </c>
      <c r="G74" s="148" t="s">
        <v>336</v>
      </c>
      <c r="H74" s="174">
        <v>1</v>
      </c>
      <c r="I74" s="174"/>
      <c r="J74" s="174"/>
      <c r="K74" s="174">
        <v>1</v>
      </c>
      <c r="L74" s="174"/>
      <c r="M74" s="157"/>
      <c r="N74" s="157"/>
      <c r="O74" s="158"/>
      <c r="P74" s="171"/>
      <c r="Q74" s="171"/>
      <c r="R74" s="171"/>
      <c r="S74" s="171"/>
      <c r="T74" s="171"/>
      <c r="U74" s="171"/>
      <c r="V74" s="171"/>
      <c r="W74" s="171"/>
      <c r="X74" s="171"/>
      <c r="Y74" s="171"/>
      <c r="Z74" s="171"/>
      <c r="AA74" s="171"/>
      <c r="AB74" s="171"/>
      <c r="AC74" s="171"/>
      <c r="AD74" s="171"/>
      <c r="AE74" s="171"/>
      <c r="AF74" s="171"/>
      <c r="AG74" s="171"/>
    </row>
    <row r="75" spans="1:33" s="161" customFormat="1" ht="144" x14ac:dyDescent="0.25">
      <c r="A75" s="141">
        <v>73</v>
      </c>
      <c r="B75" s="141" t="s">
        <v>329</v>
      </c>
      <c r="C75" s="142" t="s">
        <v>427</v>
      </c>
      <c r="D75" s="143" t="s">
        <v>220</v>
      </c>
      <c r="E75" s="141" t="s">
        <v>161</v>
      </c>
      <c r="F75" s="141" t="s">
        <v>10</v>
      </c>
      <c r="G75" s="148" t="s">
        <v>337</v>
      </c>
      <c r="H75" s="174">
        <v>1</v>
      </c>
      <c r="I75" s="174"/>
      <c r="J75" s="174"/>
      <c r="K75" s="174">
        <v>1</v>
      </c>
      <c r="L75" s="174"/>
      <c r="M75" s="157"/>
      <c r="N75" s="157"/>
      <c r="O75" s="158"/>
      <c r="P75" s="171"/>
      <c r="Q75" s="171"/>
      <c r="R75" s="171"/>
      <c r="S75" s="171"/>
      <c r="T75" s="171"/>
      <c r="U75" s="171"/>
      <c r="V75" s="171"/>
      <c r="W75" s="171"/>
      <c r="X75" s="171"/>
      <c r="Y75" s="171"/>
      <c r="Z75" s="171"/>
      <c r="AA75" s="171"/>
      <c r="AB75" s="171"/>
      <c r="AC75" s="171"/>
      <c r="AD75" s="171"/>
      <c r="AE75" s="171"/>
      <c r="AF75" s="171"/>
      <c r="AG75" s="171"/>
    </row>
    <row r="76" spans="1:33" s="161" customFormat="1" ht="144" x14ac:dyDescent="0.25">
      <c r="A76" s="141">
        <v>74</v>
      </c>
      <c r="B76" s="141" t="s">
        <v>329</v>
      </c>
      <c r="C76" s="142" t="s">
        <v>426</v>
      </c>
      <c r="D76" s="143" t="s">
        <v>220</v>
      </c>
      <c r="E76" s="141" t="s">
        <v>161</v>
      </c>
      <c r="F76" s="141" t="s">
        <v>10</v>
      </c>
      <c r="G76" s="148" t="s">
        <v>338</v>
      </c>
      <c r="H76" s="174">
        <v>1</v>
      </c>
      <c r="I76" s="174"/>
      <c r="J76" s="174"/>
      <c r="K76" s="174">
        <v>1</v>
      </c>
      <c r="L76" s="174"/>
      <c r="M76" s="157"/>
      <c r="N76" s="157"/>
      <c r="O76" s="158"/>
      <c r="P76" s="171"/>
      <c r="Q76" s="171"/>
      <c r="R76" s="171"/>
      <c r="S76" s="171"/>
      <c r="T76" s="171"/>
      <c r="U76" s="171"/>
      <c r="V76" s="171"/>
      <c r="W76" s="171"/>
      <c r="X76" s="171"/>
      <c r="Y76" s="171"/>
      <c r="Z76" s="171"/>
      <c r="AA76" s="171"/>
      <c r="AB76" s="171"/>
      <c r="AC76" s="171"/>
      <c r="AD76" s="171"/>
      <c r="AE76" s="171"/>
      <c r="AF76" s="171"/>
      <c r="AG76" s="171"/>
    </row>
    <row r="77" spans="1:33" s="161" customFormat="1" ht="144" x14ac:dyDescent="0.25">
      <c r="A77" s="141">
        <v>75</v>
      </c>
      <c r="B77" s="141" t="s">
        <v>329</v>
      </c>
      <c r="C77" s="142" t="s">
        <v>425</v>
      </c>
      <c r="D77" s="143" t="s">
        <v>220</v>
      </c>
      <c r="E77" s="141" t="s">
        <v>161</v>
      </c>
      <c r="F77" s="141" t="s">
        <v>10</v>
      </c>
      <c r="G77" s="148" t="s">
        <v>339</v>
      </c>
      <c r="H77" s="174">
        <v>1</v>
      </c>
      <c r="I77" s="174"/>
      <c r="J77" s="174"/>
      <c r="K77" s="174">
        <v>1</v>
      </c>
      <c r="L77" s="174"/>
      <c r="M77" s="157"/>
      <c r="N77" s="157"/>
      <c r="O77" s="158"/>
      <c r="P77" s="171"/>
      <c r="Q77" s="171"/>
      <c r="R77" s="171"/>
      <c r="S77" s="171"/>
      <c r="T77" s="171"/>
      <c r="U77" s="171"/>
      <c r="V77" s="171"/>
      <c r="W77" s="171"/>
      <c r="X77" s="171"/>
      <c r="Y77" s="171"/>
      <c r="Z77" s="171"/>
      <c r="AA77" s="171"/>
      <c r="AB77" s="171"/>
      <c r="AC77" s="171"/>
      <c r="AD77" s="171"/>
      <c r="AE77" s="171"/>
      <c r="AF77" s="171"/>
      <c r="AG77" s="171"/>
    </row>
    <row r="78" spans="1:33" s="161" customFormat="1" ht="162" x14ac:dyDescent="0.25">
      <c r="A78" s="141">
        <v>76</v>
      </c>
      <c r="B78" s="141" t="s">
        <v>329</v>
      </c>
      <c r="C78" s="142" t="s">
        <v>424</v>
      </c>
      <c r="D78" s="143" t="s">
        <v>220</v>
      </c>
      <c r="E78" s="141" t="s">
        <v>161</v>
      </c>
      <c r="F78" s="141" t="s">
        <v>10</v>
      </c>
      <c r="G78" s="148" t="s">
        <v>340</v>
      </c>
      <c r="H78" s="174">
        <v>1</v>
      </c>
      <c r="I78" s="174"/>
      <c r="J78" s="174"/>
      <c r="K78" s="174">
        <v>1</v>
      </c>
      <c r="L78" s="174"/>
      <c r="M78" s="157"/>
      <c r="N78" s="157"/>
      <c r="O78" s="158"/>
      <c r="P78" s="171"/>
      <c r="Q78" s="171"/>
      <c r="R78" s="171"/>
      <c r="S78" s="171"/>
      <c r="T78" s="171"/>
      <c r="U78" s="171"/>
      <c r="V78" s="171"/>
      <c r="W78" s="171"/>
      <c r="X78" s="171"/>
      <c r="Y78" s="171"/>
      <c r="Z78" s="171"/>
      <c r="AA78" s="171"/>
      <c r="AB78" s="171"/>
      <c r="AC78" s="171"/>
      <c r="AD78" s="171"/>
      <c r="AE78" s="171"/>
      <c r="AF78" s="171"/>
      <c r="AG78" s="171"/>
    </row>
    <row r="79" spans="1:33" s="161" customFormat="1" ht="144" x14ac:dyDescent="0.25">
      <c r="A79" s="141">
        <v>77</v>
      </c>
      <c r="B79" s="141" t="s">
        <v>329</v>
      </c>
      <c r="C79" s="142" t="s">
        <v>423</v>
      </c>
      <c r="D79" s="143" t="s">
        <v>220</v>
      </c>
      <c r="E79" s="141" t="s">
        <v>161</v>
      </c>
      <c r="F79" s="141" t="s">
        <v>10</v>
      </c>
      <c r="G79" s="148" t="s">
        <v>341</v>
      </c>
      <c r="H79" s="174">
        <v>1</v>
      </c>
      <c r="I79" s="174"/>
      <c r="J79" s="174"/>
      <c r="K79" s="174">
        <v>1</v>
      </c>
      <c r="L79" s="174"/>
      <c r="M79" s="157"/>
      <c r="N79" s="157"/>
      <c r="O79" s="158"/>
      <c r="P79" s="171"/>
      <c r="Q79" s="171"/>
      <c r="R79" s="171"/>
      <c r="S79" s="171"/>
      <c r="T79" s="171"/>
      <c r="U79" s="171"/>
      <c r="V79" s="171"/>
      <c r="W79" s="171"/>
      <c r="X79" s="171"/>
      <c r="Y79" s="171"/>
      <c r="Z79" s="171"/>
      <c r="AA79" s="171"/>
      <c r="AB79" s="171"/>
      <c r="AC79" s="171"/>
      <c r="AD79" s="171"/>
      <c r="AE79" s="171"/>
      <c r="AF79" s="171"/>
      <c r="AG79" s="171"/>
    </row>
    <row r="80" spans="1:33" s="161" customFormat="1" ht="162" x14ac:dyDescent="0.25">
      <c r="A80" s="141">
        <v>78</v>
      </c>
      <c r="B80" s="141" t="s">
        <v>329</v>
      </c>
      <c r="C80" s="142" t="s">
        <v>422</v>
      </c>
      <c r="D80" s="143" t="s">
        <v>220</v>
      </c>
      <c r="E80" s="141" t="s">
        <v>161</v>
      </c>
      <c r="F80" s="141" t="s">
        <v>10</v>
      </c>
      <c r="G80" s="148" t="s">
        <v>342</v>
      </c>
      <c r="H80" s="174">
        <v>1</v>
      </c>
      <c r="I80" s="174"/>
      <c r="J80" s="174"/>
      <c r="K80" s="174">
        <v>1</v>
      </c>
      <c r="L80" s="174"/>
      <c r="M80" s="157"/>
      <c r="N80" s="157"/>
      <c r="O80" s="158"/>
      <c r="P80" s="171"/>
      <c r="Q80" s="171"/>
      <c r="R80" s="171"/>
      <c r="S80" s="171"/>
      <c r="T80" s="171"/>
      <c r="U80" s="171"/>
      <c r="V80" s="171"/>
      <c r="W80" s="171"/>
      <c r="X80" s="171"/>
      <c r="Y80" s="171"/>
      <c r="Z80" s="171"/>
      <c r="AA80" s="171"/>
      <c r="AB80" s="171"/>
      <c r="AC80" s="171"/>
      <c r="AD80" s="171"/>
      <c r="AE80" s="171"/>
      <c r="AF80" s="171"/>
      <c r="AG80" s="171"/>
    </row>
    <row r="81" spans="1:33" s="161" customFormat="1" ht="144" x14ac:dyDescent="0.25">
      <c r="A81" s="141">
        <v>79</v>
      </c>
      <c r="B81" s="141" t="s">
        <v>329</v>
      </c>
      <c r="C81" s="142" t="s">
        <v>421</v>
      </c>
      <c r="D81" s="143" t="s">
        <v>220</v>
      </c>
      <c r="E81" s="141" t="s">
        <v>161</v>
      </c>
      <c r="F81" s="141" t="s">
        <v>10</v>
      </c>
      <c r="G81" s="148" t="s">
        <v>343</v>
      </c>
      <c r="H81" s="174">
        <v>1</v>
      </c>
      <c r="I81" s="174"/>
      <c r="J81" s="174"/>
      <c r="K81" s="174">
        <v>1</v>
      </c>
      <c r="L81" s="174"/>
      <c r="M81" s="157"/>
      <c r="N81" s="157"/>
      <c r="O81" s="158"/>
      <c r="P81" s="171"/>
      <c r="Q81" s="171"/>
      <c r="R81" s="171"/>
      <c r="S81" s="171"/>
      <c r="T81" s="171"/>
      <c r="U81" s="171"/>
      <c r="V81" s="171"/>
      <c r="W81" s="171"/>
      <c r="X81" s="171"/>
      <c r="Y81" s="171"/>
      <c r="Z81" s="171"/>
      <c r="AA81" s="171"/>
      <c r="AB81" s="171"/>
      <c r="AC81" s="171"/>
      <c r="AD81" s="171"/>
      <c r="AE81" s="171"/>
      <c r="AF81" s="171"/>
      <c r="AG81" s="171"/>
    </row>
    <row r="82" spans="1:33" s="161" customFormat="1" ht="144" x14ac:dyDescent="0.25">
      <c r="A82" s="141">
        <v>80</v>
      </c>
      <c r="B82" s="141" t="s">
        <v>329</v>
      </c>
      <c r="C82" s="142" t="s">
        <v>418</v>
      </c>
      <c r="D82" s="143" t="s">
        <v>220</v>
      </c>
      <c r="E82" s="141" t="s">
        <v>161</v>
      </c>
      <c r="F82" s="141" t="s">
        <v>10</v>
      </c>
      <c r="G82" s="148" t="s">
        <v>349</v>
      </c>
      <c r="H82" s="174">
        <v>1</v>
      </c>
      <c r="I82" s="174"/>
      <c r="J82" s="174"/>
      <c r="K82" s="174">
        <v>1</v>
      </c>
      <c r="L82" s="174"/>
      <c r="M82" s="157"/>
      <c r="N82" s="157"/>
      <c r="O82" s="158"/>
      <c r="P82" s="171"/>
      <c r="Q82" s="171"/>
      <c r="R82" s="171"/>
      <c r="S82" s="171"/>
      <c r="T82" s="171"/>
      <c r="U82" s="171"/>
      <c r="V82" s="171"/>
      <c r="W82" s="171"/>
      <c r="X82" s="171"/>
      <c r="Y82" s="171"/>
      <c r="Z82" s="171"/>
      <c r="AA82" s="171"/>
      <c r="AB82" s="171"/>
      <c r="AC82" s="171"/>
      <c r="AD82" s="171"/>
      <c r="AE82" s="171"/>
      <c r="AF82" s="171"/>
      <c r="AG82" s="171"/>
    </row>
    <row r="83" spans="1:33" s="161" customFormat="1" ht="126" x14ac:dyDescent="0.25">
      <c r="A83" s="141">
        <v>81</v>
      </c>
      <c r="B83" s="175" t="s">
        <v>358</v>
      </c>
      <c r="C83" s="176" t="s">
        <v>411</v>
      </c>
      <c r="D83" s="177" t="s">
        <v>220</v>
      </c>
      <c r="E83" s="175" t="s">
        <v>160</v>
      </c>
      <c r="F83" s="175" t="s">
        <v>499</v>
      </c>
      <c r="G83" s="148" t="s">
        <v>359</v>
      </c>
      <c r="H83" s="174">
        <v>1</v>
      </c>
      <c r="I83" s="174"/>
      <c r="J83" s="174"/>
      <c r="K83" s="174">
        <v>1</v>
      </c>
      <c r="L83" s="174"/>
      <c r="M83" s="157"/>
      <c r="N83" s="157"/>
      <c r="O83" s="158"/>
      <c r="P83" s="171"/>
      <c r="Q83" s="171"/>
      <c r="R83" s="171"/>
      <c r="S83" s="171"/>
      <c r="T83" s="171"/>
      <c r="U83" s="171"/>
      <c r="V83" s="171"/>
      <c r="W83" s="171"/>
      <c r="X83" s="171"/>
      <c r="Y83" s="171"/>
      <c r="Z83" s="171"/>
      <c r="AA83" s="171"/>
      <c r="AB83" s="171"/>
      <c r="AC83" s="171"/>
      <c r="AD83" s="171"/>
      <c r="AE83" s="171"/>
      <c r="AF83" s="171"/>
      <c r="AG83" s="171"/>
    </row>
    <row r="84" spans="1:33" s="161" customFormat="1" ht="90" x14ac:dyDescent="0.25">
      <c r="A84" s="141">
        <v>82</v>
      </c>
      <c r="B84" s="141" t="s">
        <v>106</v>
      </c>
      <c r="C84" s="142" t="s">
        <v>178</v>
      </c>
      <c r="D84" s="143" t="s">
        <v>220</v>
      </c>
      <c r="E84" s="141" t="s">
        <v>160</v>
      </c>
      <c r="F84" s="141" t="s">
        <v>180</v>
      </c>
      <c r="G84" s="148" t="s">
        <v>105</v>
      </c>
      <c r="H84" s="174">
        <v>1</v>
      </c>
      <c r="I84" s="174"/>
      <c r="J84" s="174"/>
      <c r="K84" s="174">
        <v>1</v>
      </c>
      <c r="L84" s="174"/>
      <c r="M84" s="157"/>
      <c r="N84" s="157"/>
      <c r="O84" s="158"/>
      <c r="P84" s="171"/>
      <c r="Q84" s="171"/>
      <c r="R84" s="171"/>
      <c r="S84" s="171"/>
      <c r="T84" s="171"/>
      <c r="U84" s="171"/>
      <c r="V84" s="171"/>
      <c r="W84" s="171"/>
      <c r="X84" s="171"/>
      <c r="Y84" s="171"/>
      <c r="Z84" s="171"/>
      <c r="AA84" s="171"/>
      <c r="AB84" s="171"/>
      <c r="AC84" s="171"/>
      <c r="AD84" s="171"/>
      <c r="AE84" s="171"/>
      <c r="AF84" s="171"/>
      <c r="AG84" s="171"/>
    </row>
    <row r="85" spans="1:33" s="161" customFormat="1" ht="144" x14ac:dyDescent="0.25">
      <c r="A85" s="141">
        <v>83</v>
      </c>
      <c r="B85" s="141" t="s">
        <v>329</v>
      </c>
      <c r="C85" s="142" t="s">
        <v>408</v>
      </c>
      <c r="D85" s="143" t="s">
        <v>220</v>
      </c>
      <c r="E85" s="141" t="s">
        <v>161</v>
      </c>
      <c r="F85" s="141" t="s">
        <v>10</v>
      </c>
      <c r="G85" s="148" t="s">
        <v>365</v>
      </c>
      <c r="H85" s="174">
        <v>1</v>
      </c>
      <c r="I85" s="174"/>
      <c r="J85" s="174"/>
      <c r="K85" s="174">
        <v>1</v>
      </c>
      <c r="L85" s="174"/>
      <c r="M85" s="157"/>
      <c r="N85" s="157"/>
      <c r="O85" s="158"/>
      <c r="P85" s="171"/>
      <c r="Q85" s="171"/>
      <c r="R85" s="171"/>
      <c r="S85" s="171"/>
      <c r="T85" s="171"/>
      <c r="U85" s="171"/>
      <c r="V85" s="171"/>
      <c r="W85" s="171"/>
      <c r="X85" s="171"/>
      <c r="Y85" s="171"/>
      <c r="Z85" s="171"/>
      <c r="AA85" s="171"/>
      <c r="AB85" s="171"/>
      <c r="AC85" s="171"/>
      <c r="AD85" s="171"/>
      <c r="AE85" s="171"/>
      <c r="AF85" s="171"/>
      <c r="AG85" s="171"/>
    </row>
    <row r="86" spans="1:33" s="161" customFormat="1" ht="126" x14ac:dyDescent="0.25">
      <c r="A86" s="141">
        <v>84</v>
      </c>
      <c r="B86" s="141" t="s">
        <v>329</v>
      </c>
      <c r="C86" s="142" t="s">
        <v>407</v>
      </c>
      <c r="D86" s="143" t="s">
        <v>220</v>
      </c>
      <c r="E86" s="141" t="s">
        <v>161</v>
      </c>
      <c r="F86" s="141" t="s">
        <v>10</v>
      </c>
      <c r="G86" s="148" t="s">
        <v>366</v>
      </c>
      <c r="H86" s="174">
        <v>1</v>
      </c>
      <c r="I86" s="174"/>
      <c r="J86" s="174"/>
      <c r="K86" s="174">
        <v>1</v>
      </c>
      <c r="L86" s="174"/>
      <c r="M86" s="157"/>
      <c r="N86" s="157"/>
      <c r="O86" s="158"/>
      <c r="P86" s="171"/>
      <c r="Q86" s="171"/>
      <c r="R86" s="171"/>
      <c r="S86" s="171"/>
      <c r="T86" s="171"/>
      <c r="U86" s="171"/>
      <c r="V86" s="171"/>
      <c r="W86" s="171"/>
      <c r="X86" s="171"/>
      <c r="Y86" s="171"/>
      <c r="Z86" s="171"/>
      <c r="AA86" s="171"/>
      <c r="AB86" s="171"/>
      <c r="AC86" s="171"/>
      <c r="AD86" s="171"/>
      <c r="AE86" s="171"/>
      <c r="AF86" s="171"/>
      <c r="AG86" s="171"/>
    </row>
    <row r="87" spans="1:33" s="161" customFormat="1" ht="126" x14ac:dyDescent="0.25">
      <c r="A87" s="141">
        <v>85</v>
      </c>
      <c r="B87" s="141" t="s">
        <v>329</v>
      </c>
      <c r="C87" s="142" t="s">
        <v>406</v>
      </c>
      <c r="D87" s="143" t="s">
        <v>220</v>
      </c>
      <c r="E87" s="141" t="s">
        <v>161</v>
      </c>
      <c r="F87" s="141" t="s">
        <v>10</v>
      </c>
      <c r="G87" s="148" t="s">
        <v>367</v>
      </c>
      <c r="H87" s="174">
        <v>1</v>
      </c>
      <c r="I87" s="174"/>
      <c r="J87" s="174"/>
      <c r="K87" s="174">
        <v>1</v>
      </c>
      <c r="L87" s="174"/>
      <c r="M87" s="157"/>
      <c r="N87" s="157"/>
      <c r="O87" s="158"/>
      <c r="P87" s="171"/>
      <c r="Q87" s="171"/>
      <c r="R87" s="171"/>
      <c r="S87" s="171"/>
      <c r="T87" s="171"/>
      <c r="U87" s="171"/>
      <c r="V87" s="171"/>
      <c r="W87" s="171"/>
      <c r="X87" s="171"/>
      <c r="Y87" s="171"/>
      <c r="Z87" s="171"/>
      <c r="AA87" s="171"/>
      <c r="AB87" s="171"/>
      <c r="AC87" s="171"/>
      <c r="AD87" s="171"/>
      <c r="AE87" s="171"/>
      <c r="AF87" s="171"/>
      <c r="AG87" s="171"/>
    </row>
    <row r="88" spans="1:33" s="161" customFormat="1" ht="126" x14ac:dyDescent="0.25">
      <c r="A88" s="141">
        <v>86</v>
      </c>
      <c r="B88" s="141" t="s">
        <v>329</v>
      </c>
      <c r="C88" s="142" t="s">
        <v>405</v>
      </c>
      <c r="D88" s="143" t="s">
        <v>220</v>
      </c>
      <c r="E88" s="141" t="s">
        <v>161</v>
      </c>
      <c r="F88" s="141" t="s">
        <v>10</v>
      </c>
      <c r="G88" s="148" t="s">
        <v>368</v>
      </c>
      <c r="H88" s="174">
        <v>1</v>
      </c>
      <c r="I88" s="174"/>
      <c r="J88" s="174"/>
      <c r="K88" s="174">
        <v>1</v>
      </c>
      <c r="L88" s="174"/>
      <c r="M88" s="157"/>
      <c r="N88" s="157"/>
      <c r="O88" s="158"/>
      <c r="P88" s="171"/>
      <c r="Q88" s="171"/>
      <c r="R88" s="171"/>
      <c r="S88" s="171"/>
      <c r="T88" s="171"/>
      <c r="U88" s="171"/>
      <c r="V88" s="171"/>
      <c r="W88" s="171"/>
      <c r="X88" s="171"/>
      <c r="Y88" s="171"/>
      <c r="Z88" s="171"/>
      <c r="AA88" s="171"/>
      <c r="AB88" s="171"/>
      <c r="AC88" s="171"/>
      <c r="AD88" s="171"/>
      <c r="AE88" s="171"/>
      <c r="AF88" s="171"/>
      <c r="AG88" s="171"/>
    </row>
    <row r="89" spans="1:33" s="161" customFormat="1" ht="126" x14ac:dyDescent="0.25">
      <c r="A89" s="141">
        <v>87</v>
      </c>
      <c r="B89" s="141" t="s">
        <v>329</v>
      </c>
      <c r="C89" s="142" t="s">
        <v>404</v>
      </c>
      <c r="D89" s="143" t="s">
        <v>220</v>
      </c>
      <c r="E89" s="141" t="s">
        <v>161</v>
      </c>
      <c r="F89" s="141" t="s">
        <v>10</v>
      </c>
      <c r="G89" s="148" t="s">
        <v>369</v>
      </c>
      <c r="H89" s="174">
        <v>1</v>
      </c>
      <c r="I89" s="174"/>
      <c r="J89" s="174"/>
      <c r="K89" s="174">
        <v>1</v>
      </c>
      <c r="L89" s="174"/>
      <c r="M89" s="157"/>
      <c r="N89" s="157"/>
      <c r="O89" s="158"/>
      <c r="P89" s="171"/>
      <c r="Q89" s="171"/>
      <c r="R89" s="171"/>
      <c r="S89" s="171"/>
      <c r="T89" s="171"/>
      <c r="U89" s="171"/>
      <c r="V89" s="171"/>
      <c r="W89" s="171"/>
      <c r="X89" s="171"/>
      <c r="Y89" s="171"/>
      <c r="Z89" s="171"/>
      <c r="AA89" s="171"/>
      <c r="AB89" s="171"/>
      <c r="AC89" s="171"/>
      <c r="AD89" s="171"/>
      <c r="AE89" s="171"/>
      <c r="AF89" s="171"/>
      <c r="AG89" s="171"/>
    </row>
    <row r="90" spans="1:33" s="161" customFormat="1" ht="126" x14ac:dyDescent="0.25">
      <c r="A90" s="141">
        <v>88</v>
      </c>
      <c r="B90" s="141" t="s">
        <v>329</v>
      </c>
      <c r="C90" s="142" t="s">
        <v>403</v>
      </c>
      <c r="D90" s="143" t="s">
        <v>220</v>
      </c>
      <c r="E90" s="141" t="s">
        <v>161</v>
      </c>
      <c r="F90" s="141" t="s">
        <v>10</v>
      </c>
      <c r="G90" s="148" t="s">
        <v>370</v>
      </c>
      <c r="H90" s="174">
        <v>1</v>
      </c>
      <c r="I90" s="174"/>
      <c r="J90" s="174"/>
      <c r="K90" s="174">
        <v>1</v>
      </c>
      <c r="L90" s="174"/>
      <c r="M90" s="157"/>
      <c r="N90" s="157"/>
      <c r="O90" s="158"/>
      <c r="P90" s="171"/>
      <c r="Q90" s="171"/>
      <c r="R90" s="171"/>
      <c r="S90" s="171"/>
      <c r="T90" s="171"/>
      <c r="U90" s="171"/>
      <c r="V90" s="171"/>
      <c r="W90" s="171"/>
      <c r="X90" s="171"/>
      <c r="Y90" s="171"/>
      <c r="Z90" s="171"/>
      <c r="AA90" s="171"/>
      <c r="AB90" s="171"/>
      <c r="AC90" s="171"/>
      <c r="AD90" s="171"/>
      <c r="AE90" s="171"/>
      <c r="AF90" s="171"/>
      <c r="AG90" s="171"/>
    </row>
    <row r="91" spans="1:33" s="161" customFormat="1" ht="144" x14ac:dyDescent="0.25">
      <c r="A91" s="141">
        <v>89</v>
      </c>
      <c r="B91" s="141" t="s">
        <v>329</v>
      </c>
      <c r="C91" s="142" t="s">
        <v>402</v>
      </c>
      <c r="D91" s="143" t="s">
        <v>220</v>
      </c>
      <c r="E91" s="141" t="s">
        <v>161</v>
      </c>
      <c r="F91" s="141" t="s">
        <v>10</v>
      </c>
      <c r="G91" s="148" t="s">
        <v>371</v>
      </c>
      <c r="H91" s="174">
        <v>1</v>
      </c>
      <c r="I91" s="174"/>
      <c r="J91" s="174"/>
      <c r="K91" s="174">
        <v>1</v>
      </c>
      <c r="L91" s="174"/>
      <c r="M91" s="157"/>
      <c r="N91" s="157"/>
      <c r="O91" s="158"/>
      <c r="P91" s="171"/>
      <c r="Q91" s="171"/>
      <c r="R91" s="171"/>
      <c r="S91" s="171"/>
      <c r="T91" s="171"/>
      <c r="U91" s="171"/>
      <c r="V91" s="171"/>
      <c r="W91" s="171"/>
      <c r="X91" s="171"/>
      <c r="Y91" s="171"/>
      <c r="Z91" s="171"/>
      <c r="AA91" s="171"/>
      <c r="AB91" s="171"/>
      <c r="AC91" s="171"/>
      <c r="AD91" s="171"/>
      <c r="AE91" s="171"/>
      <c r="AF91" s="171"/>
      <c r="AG91" s="171"/>
    </row>
    <row r="92" spans="1:33" s="161" customFormat="1" ht="126" x14ac:dyDescent="0.25">
      <c r="A92" s="141">
        <v>90</v>
      </c>
      <c r="B92" s="141" t="s">
        <v>329</v>
      </c>
      <c r="C92" s="142" t="s">
        <v>401</v>
      </c>
      <c r="D92" s="143" t="s">
        <v>220</v>
      </c>
      <c r="E92" s="141" t="s">
        <v>161</v>
      </c>
      <c r="F92" s="141" t="s">
        <v>10</v>
      </c>
      <c r="G92" s="148" t="s">
        <v>372</v>
      </c>
      <c r="H92" s="174">
        <v>1</v>
      </c>
      <c r="I92" s="174"/>
      <c r="J92" s="174"/>
      <c r="K92" s="174">
        <v>1</v>
      </c>
      <c r="L92" s="174"/>
      <c r="M92" s="157"/>
      <c r="N92" s="157"/>
      <c r="O92" s="158"/>
      <c r="P92" s="171"/>
      <c r="Q92" s="171"/>
      <c r="R92" s="171"/>
      <c r="S92" s="171"/>
      <c r="T92" s="171"/>
      <c r="U92" s="171"/>
      <c r="V92" s="171"/>
      <c r="W92" s="171"/>
      <c r="X92" s="171"/>
      <c r="Y92" s="171"/>
      <c r="Z92" s="171"/>
      <c r="AA92" s="171"/>
      <c r="AB92" s="171"/>
      <c r="AC92" s="171"/>
      <c r="AD92" s="171"/>
      <c r="AE92" s="171"/>
      <c r="AF92" s="171"/>
      <c r="AG92" s="171"/>
    </row>
    <row r="93" spans="1:33" s="161" customFormat="1" ht="144" x14ac:dyDescent="0.25">
      <c r="A93" s="141">
        <v>91</v>
      </c>
      <c r="B93" s="141" t="s">
        <v>329</v>
      </c>
      <c r="C93" s="142" t="s">
        <v>400</v>
      </c>
      <c r="D93" s="143" t="s">
        <v>220</v>
      </c>
      <c r="E93" s="141" t="s">
        <v>161</v>
      </c>
      <c r="F93" s="141" t="s">
        <v>10</v>
      </c>
      <c r="G93" s="148" t="s">
        <v>373</v>
      </c>
      <c r="H93" s="174">
        <v>1</v>
      </c>
      <c r="I93" s="174"/>
      <c r="J93" s="174"/>
      <c r="K93" s="174">
        <v>1</v>
      </c>
      <c r="L93" s="174"/>
      <c r="M93" s="157"/>
      <c r="N93" s="157"/>
      <c r="O93" s="158"/>
      <c r="P93" s="171"/>
      <c r="Q93" s="171"/>
      <c r="R93" s="171"/>
      <c r="S93" s="171"/>
      <c r="T93" s="171"/>
      <c r="U93" s="171"/>
      <c r="V93" s="171"/>
      <c r="W93" s="171"/>
      <c r="X93" s="171"/>
      <c r="Y93" s="171"/>
      <c r="Z93" s="171"/>
      <c r="AA93" s="171"/>
      <c r="AB93" s="171"/>
      <c r="AC93" s="171"/>
      <c r="AD93" s="171"/>
      <c r="AE93" s="171"/>
      <c r="AF93" s="171"/>
      <c r="AG93" s="171"/>
    </row>
    <row r="94" spans="1:33" s="161" customFormat="1" ht="144" x14ac:dyDescent="0.25">
      <c r="A94" s="141">
        <v>92</v>
      </c>
      <c r="B94" s="141" t="s">
        <v>329</v>
      </c>
      <c r="C94" s="142" t="s">
        <v>399</v>
      </c>
      <c r="D94" s="143" t="s">
        <v>220</v>
      </c>
      <c r="E94" s="141" t="s">
        <v>161</v>
      </c>
      <c r="F94" s="141" t="s">
        <v>10</v>
      </c>
      <c r="G94" s="148" t="s">
        <v>374</v>
      </c>
      <c r="H94" s="174">
        <v>1</v>
      </c>
      <c r="I94" s="174"/>
      <c r="J94" s="174"/>
      <c r="K94" s="174">
        <v>1</v>
      </c>
      <c r="L94" s="174"/>
      <c r="M94" s="157"/>
      <c r="N94" s="157"/>
      <c r="O94" s="158"/>
      <c r="P94" s="171"/>
      <c r="Q94" s="171"/>
      <c r="R94" s="171"/>
      <c r="S94" s="171"/>
      <c r="T94" s="171"/>
      <c r="U94" s="171"/>
      <c r="V94" s="171"/>
      <c r="W94" s="171"/>
      <c r="X94" s="171"/>
      <c r="Y94" s="171"/>
      <c r="Z94" s="171"/>
      <c r="AA94" s="171"/>
      <c r="AB94" s="171"/>
      <c r="AC94" s="171"/>
      <c r="AD94" s="171"/>
      <c r="AE94" s="171"/>
      <c r="AF94" s="171"/>
      <c r="AG94" s="171"/>
    </row>
    <row r="95" spans="1:33" s="161" customFormat="1" ht="144" x14ac:dyDescent="0.25">
      <c r="A95" s="141">
        <v>93</v>
      </c>
      <c r="B95" s="141" t="s">
        <v>329</v>
      </c>
      <c r="C95" s="142" t="s">
        <v>397</v>
      </c>
      <c r="D95" s="143" t="s">
        <v>220</v>
      </c>
      <c r="E95" s="141" t="s">
        <v>161</v>
      </c>
      <c r="F95" s="141" t="s">
        <v>10</v>
      </c>
      <c r="G95" s="148" t="s">
        <v>375</v>
      </c>
      <c r="H95" s="174">
        <v>1</v>
      </c>
      <c r="I95" s="174"/>
      <c r="J95" s="174"/>
      <c r="K95" s="174">
        <v>1</v>
      </c>
      <c r="L95" s="174"/>
      <c r="M95" s="157"/>
      <c r="N95" s="157"/>
      <c r="O95" s="158"/>
      <c r="P95" s="171"/>
      <c r="Q95" s="171"/>
      <c r="R95" s="171"/>
      <c r="S95" s="171"/>
      <c r="T95" s="171"/>
      <c r="U95" s="171"/>
      <c r="V95" s="171"/>
      <c r="W95" s="171"/>
      <c r="X95" s="171"/>
      <c r="Y95" s="171"/>
      <c r="Z95" s="171"/>
      <c r="AA95" s="171"/>
      <c r="AB95" s="171"/>
      <c r="AC95" s="171"/>
      <c r="AD95" s="171"/>
      <c r="AE95" s="171"/>
      <c r="AF95" s="171"/>
      <c r="AG95" s="171"/>
    </row>
    <row r="96" spans="1:33" s="161" customFormat="1" ht="126" x14ac:dyDescent="0.25">
      <c r="A96" s="141">
        <v>94</v>
      </c>
      <c r="B96" s="141" t="s">
        <v>329</v>
      </c>
      <c r="C96" s="142" t="s">
        <v>398</v>
      </c>
      <c r="D96" s="143" t="s">
        <v>220</v>
      </c>
      <c r="E96" s="141" t="s">
        <v>161</v>
      </c>
      <c r="F96" s="141" t="s">
        <v>10</v>
      </c>
      <c r="G96" s="148" t="s">
        <v>376</v>
      </c>
      <c r="H96" s="174">
        <v>1</v>
      </c>
      <c r="I96" s="174"/>
      <c r="J96" s="174"/>
      <c r="K96" s="174">
        <v>1</v>
      </c>
      <c r="L96" s="174"/>
      <c r="M96" s="157"/>
      <c r="N96" s="157"/>
      <c r="O96" s="158"/>
      <c r="P96" s="171"/>
      <c r="Q96" s="171"/>
      <c r="R96" s="171"/>
      <c r="S96" s="171"/>
      <c r="T96" s="171"/>
      <c r="U96" s="171"/>
      <c r="V96" s="171"/>
      <c r="W96" s="171"/>
      <c r="X96" s="171"/>
      <c r="Y96" s="171"/>
      <c r="Z96" s="171"/>
      <c r="AA96" s="171"/>
      <c r="AB96" s="171"/>
      <c r="AC96" s="171"/>
      <c r="AD96" s="171"/>
      <c r="AE96" s="171"/>
      <c r="AF96" s="171"/>
      <c r="AG96" s="171"/>
    </row>
    <row r="97" spans="1:33" s="161" customFormat="1" ht="126" x14ac:dyDescent="0.25">
      <c r="A97" s="141">
        <v>95</v>
      </c>
      <c r="B97" s="141" t="s">
        <v>329</v>
      </c>
      <c r="C97" s="142" t="s">
        <v>395</v>
      </c>
      <c r="D97" s="143" t="s">
        <v>220</v>
      </c>
      <c r="E97" s="141" t="s">
        <v>161</v>
      </c>
      <c r="F97" s="141" t="s">
        <v>10</v>
      </c>
      <c r="G97" s="148" t="s">
        <v>377</v>
      </c>
      <c r="H97" s="174">
        <v>1</v>
      </c>
      <c r="I97" s="174"/>
      <c r="J97" s="174"/>
      <c r="K97" s="174">
        <v>1</v>
      </c>
      <c r="L97" s="174"/>
      <c r="M97" s="157"/>
      <c r="N97" s="157"/>
      <c r="O97" s="158"/>
      <c r="P97" s="171"/>
      <c r="Q97" s="171"/>
      <c r="R97" s="171"/>
      <c r="S97" s="171"/>
      <c r="T97" s="171"/>
      <c r="U97" s="171"/>
      <c r="V97" s="171"/>
      <c r="W97" s="171"/>
      <c r="X97" s="171"/>
      <c r="Y97" s="171"/>
      <c r="Z97" s="171"/>
      <c r="AA97" s="171"/>
      <c r="AB97" s="171"/>
      <c r="AC97" s="171"/>
      <c r="AD97" s="171"/>
      <c r="AE97" s="171"/>
      <c r="AF97" s="171"/>
      <c r="AG97" s="171"/>
    </row>
    <row r="98" spans="1:33" s="161" customFormat="1" ht="126" x14ac:dyDescent="0.25">
      <c r="A98" s="141">
        <v>96</v>
      </c>
      <c r="B98" s="141" t="s">
        <v>329</v>
      </c>
      <c r="C98" s="142" t="s">
        <v>396</v>
      </c>
      <c r="D98" s="143" t="s">
        <v>220</v>
      </c>
      <c r="E98" s="141" t="s">
        <v>161</v>
      </c>
      <c r="F98" s="141" t="s">
        <v>10</v>
      </c>
      <c r="G98" s="148" t="s">
        <v>378</v>
      </c>
      <c r="H98" s="174">
        <v>1</v>
      </c>
      <c r="I98" s="174"/>
      <c r="J98" s="174"/>
      <c r="K98" s="174">
        <v>1</v>
      </c>
      <c r="L98" s="174"/>
      <c r="M98" s="157"/>
      <c r="N98" s="157"/>
      <c r="O98" s="158"/>
      <c r="P98" s="171"/>
      <c r="Q98" s="171"/>
      <c r="R98" s="171"/>
      <c r="S98" s="171"/>
      <c r="T98" s="171"/>
      <c r="U98" s="171"/>
      <c r="V98" s="171"/>
      <c r="W98" s="171"/>
      <c r="X98" s="171"/>
      <c r="Y98" s="171"/>
      <c r="Z98" s="171"/>
      <c r="AA98" s="171"/>
      <c r="AB98" s="171"/>
      <c r="AC98" s="171"/>
      <c r="AD98" s="171"/>
      <c r="AE98" s="171"/>
      <c r="AF98" s="171"/>
      <c r="AG98" s="171"/>
    </row>
    <row r="99" spans="1:33" s="161" customFormat="1" ht="90" x14ac:dyDescent="0.25">
      <c r="A99" s="141">
        <v>97</v>
      </c>
      <c r="B99" s="141" t="s">
        <v>96</v>
      </c>
      <c r="C99" s="142" t="s">
        <v>394</v>
      </c>
      <c r="D99" s="143" t="s">
        <v>220</v>
      </c>
      <c r="E99" s="141" t="s">
        <v>160</v>
      </c>
      <c r="F99" s="141" t="s">
        <v>28</v>
      </c>
      <c r="G99" s="148" t="s">
        <v>379</v>
      </c>
      <c r="H99" s="174">
        <v>1</v>
      </c>
      <c r="I99" s="174"/>
      <c r="J99" s="174"/>
      <c r="K99" s="174">
        <v>1</v>
      </c>
      <c r="L99" s="174"/>
      <c r="M99" s="157"/>
      <c r="N99" s="157"/>
      <c r="O99" s="158"/>
      <c r="P99" s="171"/>
      <c r="Q99" s="171"/>
      <c r="R99" s="171"/>
      <c r="S99" s="171"/>
      <c r="T99" s="171"/>
      <c r="U99" s="171"/>
      <c r="V99" s="171"/>
      <c r="W99" s="171"/>
      <c r="X99" s="171"/>
      <c r="Y99" s="171"/>
      <c r="Z99" s="171"/>
      <c r="AA99" s="171"/>
      <c r="AB99" s="171"/>
      <c r="AC99" s="171"/>
      <c r="AD99" s="171"/>
      <c r="AE99" s="171"/>
      <c r="AF99" s="171"/>
      <c r="AG99" s="171"/>
    </row>
    <row r="100" spans="1:33" s="161" customFormat="1" ht="90" x14ac:dyDescent="0.25">
      <c r="A100" s="141">
        <v>98</v>
      </c>
      <c r="B100" s="141" t="s">
        <v>319</v>
      </c>
      <c r="C100" s="142" t="s">
        <v>512</v>
      </c>
      <c r="D100" s="143" t="s">
        <v>220</v>
      </c>
      <c r="E100" s="141" t="s">
        <v>126</v>
      </c>
      <c r="F100" s="141" t="s">
        <v>11</v>
      </c>
      <c r="G100" s="148" t="s">
        <v>387</v>
      </c>
      <c r="H100" s="174">
        <v>1</v>
      </c>
      <c r="I100" s="174"/>
      <c r="J100" s="174"/>
      <c r="K100" s="174">
        <v>1</v>
      </c>
      <c r="L100" s="174"/>
      <c r="M100" s="157"/>
      <c r="N100" s="157"/>
      <c r="O100" s="158"/>
      <c r="P100" s="171"/>
      <c r="Q100" s="171"/>
      <c r="R100" s="171"/>
      <c r="S100" s="171"/>
      <c r="T100" s="171"/>
      <c r="U100" s="171"/>
      <c r="V100" s="171"/>
      <c r="W100" s="171"/>
      <c r="X100" s="171"/>
      <c r="Y100" s="171"/>
      <c r="Z100" s="171"/>
      <c r="AA100" s="171"/>
      <c r="AB100" s="171"/>
      <c r="AC100" s="171"/>
      <c r="AD100" s="171"/>
      <c r="AE100" s="171"/>
      <c r="AF100" s="171"/>
      <c r="AG100" s="171"/>
    </row>
    <row r="101" spans="1:33" s="161" customFormat="1" ht="126" x14ac:dyDescent="0.25">
      <c r="A101" s="141">
        <v>99</v>
      </c>
      <c r="B101" s="141" t="s">
        <v>319</v>
      </c>
      <c r="C101" s="142" t="s">
        <v>513</v>
      </c>
      <c r="D101" s="143" t="s">
        <v>220</v>
      </c>
      <c r="E101" s="141" t="s">
        <v>161</v>
      </c>
      <c r="F101" s="141" t="s">
        <v>113</v>
      </c>
      <c r="G101" s="148" t="s">
        <v>388</v>
      </c>
      <c r="H101" s="174">
        <v>1</v>
      </c>
      <c r="I101" s="174"/>
      <c r="J101" s="174"/>
      <c r="K101" s="174">
        <v>1</v>
      </c>
      <c r="L101" s="174"/>
      <c r="M101" s="157" t="s">
        <v>188</v>
      </c>
      <c r="N101" s="157"/>
      <c r="O101" s="158"/>
      <c r="P101" s="171"/>
      <c r="Q101" s="171"/>
      <c r="R101" s="171"/>
      <c r="S101" s="171"/>
      <c r="T101" s="171"/>
      <c r="U101" s="171"/>
      <c r="V101" s="171"/>
      <c r="W101" s="171"/>
      <c r="X101" s="171"/>
      <c r="Y101" s="171"/>
      <c r="Z101" s="171"/>
      <c r="AA101" s="171"/>
      <c r="AB101" s="171"/>
      <c r="AC101" s="171"/>
      <c r="AD101" s="171"/>
      <c r="AE101" s="171"/>
      <c r="AF101" s="171"/>
      <c r="AG101" s="171"/>
    </row>
    <row r="102" spans="1:33" s="161" customFormat="1" ht="51" hidden="1" customHeight="1" x14ac:dyDescent="0.25">
      <c r="A102" s="144">
        <v>100</v>
      </c>
      <c r="B102" s="144" t="s">
        <v>319</v>
      </c>
      <c r="C102" s="145" t="s">
        <v>514</v>
      </c>
      <c r="D102" s="146" t="s">
        <v>220</v>
      </c>
      <c r="E102" s="144" t="s">
        <v>148</v>
      </c>
      <c r="F102" s="144" t="s">
        <v>154</v>
      </c>
      <c r="G102" s="148" t="s">
        <v>389</v>
      </c>
      <c r="H102" s="174">
        <v>1</v>
      </c>
      <c r="I102" s="174"/>
      <c r="J102" s="174">
        <v>1</v>
      </c>
      <c r="K102" s="174"/>
      <c r="L102" s="174" t="s">
        <v>501</v>
      </c>
      <c r="M102" s="157"/>
      <c r="N102" s="157" t="s">
        <v>562</v>
      </c>
      <c r="O102" s="158"/>
      <c r="P102" s="171"/>
      <c r="Q102" s="171"/>
      <c r="R102" s="171"/>
      <c r="S102" s="171"/>
      <c r="T102" s="171"/>
      <c r="U102" s="171"/>
      <c r="V102" s="171"/>
      <c r="W102" s="171"/>
      <c r="X102" s="171"/>
      <c r="Y102" s="171"/>
      <c r="Z102" s="171"/>
      <c r="AA102" s="171"/>
      <c r="AB102" s="171"/>
      <c r="AC102" s="171"/>
      <c r="AD102" s="171"/>
      <c r="AE102" s="171"/>
      <c r="AF102" s="171"/>
      <c r="AG102" s="171"/>
    </row>
    <row r="103" spans="1:33" s="161" customFormat="1" ht="90" customHeight="1" x14ac:dyDescent="0.25">
      <c r="A103" s="141">
        <v>102</v>
      </c>
      <c r="B103" s="141" t="s">
        <v>524</v>
      </c>
      <c r="C103" s="142" t="s">
        <v>525</v>
      </c>
      <c r="D103" s="143" t="s">
        <v>311</v>
      </c>
      <c r="E103" s="141" t="s">
        <v>134</v>
      </c>
      <c r="F103" s="141" t="s">
        <v>22</v>
      </c>
      <c r="G103" s="148" t="s">
        <v>523</v>
      </c>
      <c r="H103" s="174">
        <v>1</v>
      </c>
      <c r="I103" s="174"/>
      <c r="J103" s="174"/>
      <c r="K103" s="174">
        <v>1</v>
      </c>
      <c r="L103" s="174"/>
      <c r="M103" s="157"/>
      <c r="N103" s="157"/>
      <c r="O103" s="158"/>
      <c r="P103" s="171"/>
      <c r="Q103" s="171"/>
      <c r="R103" s="171"/>
      <c r="S103" s="171"/>
      <c r="T103" s="171"/>
      <c r="U103" s="171"/>
      <c r="V103" s="171"/>
      <c r="W103" s="171"/>
      <c r="X103" s="171"/>
      <c r="Y103" s="171"/>
      <c r="Z103" s="171"/>
      <c r="AA103" s="171"/>
      <c r="AB103" s="171"/>
      <c r="AC103" s="171"/>
      <c r="AD103" s="171"/>
      <c r="AE103" s="171"/>
      <c r="AF103" s="171"/>
      <c r="AG103" s="171"/>
    </row>
    <row r="104" spans="1:33" s="161" customFormat="1" ht="90" customHeight="1" x14ac:dyDescent="0.25">
      <c r="A104" s="141">
        <v>103</v>
      </c>
      <c r="B104" s="141" t="s">
        <v>524</v>
      </c>
      <c r="C104" s="142" t="s">
        <v>527</v>
      </c>
      <c r="D104" s="143" t="s">
        <v>311</v>
      </c>
      <c r="E104" s="141" t="s">
        <v>160</v>
      </c>
      <c r="F104" s="141" t="s">
        <v>86</v>
      </c>
      <c r="G104" s="148" t="s">
        <v>526</v>
      </c>
      <c r="H104" s="174">
        <v>1</v>
      </c>
      <c r="I104" s="174"/>
      <c r="J104" s="174"/>
      <c r="K104" s="174">
        <v>1</v>
      </c>
      <c r="L104" s="174"/>
      <c r="M104" s="157"/>
      <c r="N104" s="157"/>
      <c r="O104" s="158"/>
      <c r="P104" s="171"/>
      <c r="Q104" s="171"/>
      <c r="R104" s="171"/>
      <c r="S104" s="171"/>
      <c r="T104" s="171"/>
      <c r="U104" s="171"/>
      <c r="V104" s="171"/>
      <c r="W104" s="171"/>
      <c r="X104" s="171"/>
      <c r="Y104" s="171"/>
      <c r="Z104" s="171"/>
      <c r="AA104" s="171"/>
      <c r="AB104" s="171"/>
      <c r="AC104" s="171"/>
      <c r="AD104" s="171"/>
      <c r="AE104" s="171"/>
      <c r="AF104" s="171"/>
      <c r="AG104" s="171"/>
    </row>
    <row r="105" spans="1:33" s="161" customFormat="1" ht="72" customHeight="1" x14ac:dyDescent="0.25">
      <c r="A105" s="141">
        <v>104</v>
      </c>
      <c r="B105" s="141" t="s">
        <v>524</v>
      </c>
      <c r="C105" s="142" t="s">
        <v>528</v>
      </c>
      <c r="D105" s="143" t="s">
        <v>311</v>
      </c>
      <c r="E105" s="141" t="s">
        <v>134</v>
      </c>
      <c r="F105" s="141" t="s">
        <v>68</v>
      </c>
      <c r="G105" s="148" t="s">
        <v>529</v>
      </c>
      <c r="H105" s="174">
        <v>1</v>
      </c>
      <c r="I105" s="174"/>
      <c r="J105" s="174"/>
      <c r="K105" s="174">
        <v>1</v>
      </c>
      <c r="L105" s="174"/>
      <c r="M105" s="157"/>
      <c r="N105" s="157"/>
      <c r="O105" s="158"/>
      <c r="P105" s="171"/>
      <c r="Q105" s="171"/>
      <c r="R105" s="171"/>
      <c r="S105" s="171"/>
      <c r="T105" s="171"/>
      <c r="U105" s="171"/>
      <c r="V105" s="171"/>
      <c r="W105" s="171"/>
      <c r="X105" s="171"/>
      <c r="Y105" s="171"/>
      <c r="Z105" s="171"/>
      <c r="AA105" s="171"/>
      <c r="AB105" s="171"/>
      <c r="AC105" s="171"/>
      <c r="AD105" s="171"/>
      <c r="AE105" s="171"/>
      <c r="AF105" s="171"/>
      <c r="AG105" s="171"/>
    </row>
    <row r="106" spans="1:33" s="161" customFormat="1" ht="234" customHeight="1" x14ac:dyDescent="0.25">
      <c r="A106" s="141">
        <v>105</v>
      </c>
      <c r="B106" s="141" t="s">
        <v>310</v>
      </c>
      <c r="C106" s="142" t="s">
        <v>515</v>
      </c>
      <c r="D106" s="143" t="s">
        <v>311</v>
      </c>
      <c r="E106" s="141" t="s">
        <v>126</v>
      </c>
      <c r="F106" s="141" t="s">
        <v>12</v>
      </c>
      <c r="G106" s="148" t="s">
        <v>312</v>
      </c>
      <c r="H106" s="174">
        <v>1</v>
      </c>
      <c r="I106" s="174"/>
      <c r="J106" s="174"/>
      <c r="K106" s="174">
        <v>1</v>
      </c>
      <c r="L106" s="174"/>
      <c r="M106" s="157"/>
      <c r="N106" s="157"/>
      <c r="O106" s="158"/>
      <c r="P106" s="171"/>
      <c r="Q106" s="171"/>
      <c r="R106" s="171"/>
      <c r="S106" s="171"/>
      <c r="T106" s="171"/>
      <c r="U106" s="171"/>
      <c r="V106" s="171"/>
      <c r="W106" s="171"/>
      <c r="X106" s="171"/>
      <c r="Y106" s="171"/>
      <c r="Z106" s="171"/>
      <c r="AA106" s="171"/>
      <c r="AB106" s="171"/>
      <c r="AC106" s="171"/>
      <c r="AD106" s="171"/>
      <c r="AE106" s="171"/>
      <c r="AF106" s="171"/>
      <c r="AG106" s="171"/>
    </row>
    <row r="107" spans="1:33" s="161" customFormat="1" ht="126" hidden="1" customHeight="1" x14ac:dyDescent="0.25">
      <c r="A107" s="141">
        <v>106</v>
      </c>
      <c r="B107" s="144" t="s">
        <v>208</v>
      </c>
      <c r="C107" s="145" t="s">
        <v>495</v>
      </c>
      <c r="D107" s="146" t="s">
        <v>209</v>
      </c>
      <c r="E107" s="144" t="s">
        <v>161</v>
      </c>
      <c r="F107" s="144" t="s">
        <v>10</v>
      </c>
      <c r="G107" s="148" t="s">
        <v>210</v>
      </c>
      <c r="H107" s="149">
        <v>1</v>
      </c>
      <c r="I107" s="149"/>
      <c r="J107" s="149">
        <v>1</v>
      </c>
      <c r="K107" s="149"/>
      <c r="L107" s="149" t="s">
        <v>501</v>
      </c>
      <c r="M107" s="172"/>
      <c r="N107" s="172"/>
      <c r="O107" s="173"/>
      <c r="P107" s="169"/>
      <c r="Q107" s="169"/>
      <c r="R107" s="169"/>
      <c r="S107" s="169"/>
      <c r="T107" s="169"/>
      <c r="U107" s="169"/>
      <c r="V107" s="169"/>
      <c r="W107" s="169"/>
      <c r="X107" s="169"/>
      <c r="Y107" s="169"/>
      <c r="Z107" s="169"/>
      <c r="AA107" s="169"/>
      <c r="AB107" s="169"/>
      <c r="AC107" s="169"/>
      <c r="AD107" s="169"/>
      <c r="AE107" s="169"/>
      <c r="AF107" s="169"/>
      <c r="AG107" s="170"/>
    </row>
    <row r="108" spans="1:33" s="161" customFormat="1" ht="54" customHeight="1" x14ac:dyDescent="0.25">
      <c r="A108" s="141">
        <v>107</v>
      </c>
      <c r="B108" s="141" t="s">
        <v>306</v>
      </c>
      <c r="C108" s="142" t="s">
        <v>441</v>
      </c>
      <c r="D108" s="143" t="s">
        <v>209</v>
      </c>
      <c r="E108" s="141" t="s">
        <v>161</v>
      </c>
      <c r="F108" s="141" t="s">
        <v>9</v>
      </c>
      <c r="G108" s="148" t="s">
        <v>307</v>
      </c>
      <c r="H108" s="174">
        <v>1</v>
      </c>
      <c r="I108" s="174"/>
      <c r="J108" s="174"/>
      <c r="K108" s="174">
        <v>1</v>
      </c>
      <c r="L108" s="174"/>
      <c r="M108" s="157"/>
      <c r="N108" s="157"/>
      <c r="O108" s="158"/>
      <c r="P108" s="171"/>
      <c r="Q108" s="171"/>
      <c r="R108" s="171"/>
      <c r="S108" s="171"/>
      <c r="T108" s="171"/>
      <c r="U108" s="171"/>
      <c r="V108" s="171"/>
      <c r="W108" s="171"/>
      <c r="X108" s="171"/>
      <c r="Y108" s="171"/>
      <c r="Z108" s="171"/>
      <c r="AA108" s="171"/>
      <c r="AB108" s="171"/>
      <c r="AC108" s="171"/>
      <c r="AD108" s="171"/>
      <c r="AE108" s="171"/>
      <c r="AF108" s="171"/>
      <c r="AG108" s="171"/>
    </row>
    <row r="109" spans="1:33" s="161" customFormat="1" ht="54" customHeight="1" x14ac:dyDescent="0.25">
      <c r="A109" s="141">
        <v>108</v>
      </c>
      <c r="B109" s="141" t="s">
        <v>323</v>
      </c>
      <c r="C109" s="142" t="s">
        <v>545</v>
      </c>
      <c r="D109" s="143" t="s">
        <v>209</v>
      </c>
      <c r="E109" s="141" t="s">
        <v>161</v>
      </c>
      <c r="F109" s="141" t="s">
        <v>113</v>
      </c>
      <c r="G109" s="148" t="s">
        <v>324</v>
      </c>
      <c r="H109" s="174">
        <v>1</v>
      </c>
      <c r="I109" s="174"/>
      <c r="J109" s="174"/>
      <c r="K109" s="174">
        <v>1</v>
      </c>
      <c r="L109" s="174"/>
      <c r="M109" s="157"/>
      <c r="N109" s="157"/>
      <c r="O109" s="158"/>
      <c r="P109" s="171"/>
      <c r="Q109" s="171"/>
      <c r="R109" s="171"/>
      <c r="S109" s="171"/>
      <c r="T109" s="171"/>
      <c r="U109" s="171"/>
      <c r="V109" s="171"/>
      <c r="W109" s="171"/>
      <c r="X109" s="171"/>
      <c r="Y109" s="171"/>
      <c r="Z109" s="171"/>
      <c r="AA109" s="171"/>
      <c r="AB109" s="171"/>
      <c r="AC109" s="171"/>
      <c r="AD109" s="171"/>
      <c r="AE109" s="171"/>
      <c r="AF109" s="171"/>
      <c r="AG109" s="171"/>
    </row>
    <row r="110" spans="1:33" s="161" customFormat="1" ht="90" customHeight="1" x14ac:dyDescent="0.25">
      <c r="A110" s="141">
        <v>109</v>
      </c>
      <c r="B110" s="141" t="s">
        <v>98</v>
      </c>
      <c r="C110" s="142" t="s">
        <v>413</v>
      </c>
      <c r="D110" s="143" t="s">
        <v>209</v>
      </c>
      <c r="E110" s="141" t="s">
        <v>160</v>
      </c>
      <c r="F110" s="141" t="s">
        <v>26</v>
      </c>
      <c r="G110" s="148" t="s">
        <v>355</v>
      </c>
      <c r="H110" s="174">
        <v>1</v>
      </c>
      <c r="I110" s="174"/>
      <c r="J110" s="174"/>
      <c r="K110" s="174">
        <v>1</v>
      </c>
      <c r="L110" s="174"/>
      <c r="M110" s="157"/>
      <c r="N110" s="157"/>
      <c r="O110" s="158"/>
      <c r="P110" s="171"/>
      <c r="Q110" s="171"/>
      <c r="R110" s="171"/>
      <c r="S110" s="171"/>
      <c r="T110" s="171"/>
      <c r="U110" s="171"/>
      <c r="V110" s="171"/>
      <c r="W110" s="171"/>
      <c r="X110" s="171"/>
      <c r="Y110" s="171"/>
      <c r="Z110" s="171"/>
      <c r="AA110" s="171"/>
      <c r="AB110" s="171"/>
      <c r="AC110" s="171"/>
      <c r="AD110" s="171"/>
      <c r="AE110" s="171"/>
      <c r="AF110" s="171"/>
      <c r="AG110" s="171"/>
    </row>
    <row r="111" spans="1:33" s="161" customFormat="1" ht="72" customHeight="1" x14ac:dyDescent="0.25">
      <c r="A111" s="141">
        <v>110</v>
      </c>
      <c r="B111" s="141" t="s">
        <v>158</v>
      </c>
      <c r="C111" s="142" t="s">
        <v>530</v>
      </c>
      <c r="D111" s="143" t="s">
        <v>294</v>
      </c>
      <c r="E111" s="141" t="s">
        <v>161</v>
      </c>
      <c r="F111" s="141" t="s">
        <v>9</v>
      </c>
      <c r="G111" s="148" t="s">
        <v>165</v>
      </c>
      <c r="H111" s="174">
        <v>1</v>
      </c>
      <c r="I111" s="174"/>
      <c r="J111" s="174"/>
      <c r="K111" s="174">
        <v>1</v>
      </c>
      <c r="L111" s="174"/>
      <c r="M111" s="157"/>
      <c r="N111" s="157"/>
      <c r="O111" s="158"/>
      <c r="P111" s="171"/>
      <c r="Q111" s="171"/>
      <c r="R111" s="171"/>
      <c r="S111" s="171"/>
      <c r="T111" s="171"/>
      <c r="U111" s="171"/>
      <c r="V111" s="171"/>
      <c r="W111" s="171"/>
      <c r="X111" s="171"/>
      <c r="Y111" s="171"/>
      <c r="Z111" s="171"/>
      <c r="AA111" s="171"/>
      <c r="AB111" s="171"/>
      <c r="AC111" s="171"/>
      <c r="AD111" s="171"/>
      <c r="AE111" s="171"/>
      <c r="AF111" s="171"/>
      <c r="AG111" s="171"/>
    </row>
    <row r="112" spans="1:33" s="161" customFormat="1" ht="108" customHeight="1" x14ac:dyDescent="0.25">
      <c r="A112" s="141">
        <v>111</v>
      </c>
      <c r="B112" s="141" t="s">
        <v>344</v>
      </c>
      <c r="C112" s="142" t="s">
        <v>420</v>
      </c>
      <c r="D112" s="143" t="s">
        <v>500</v>
      </c>
      <c r="E112" s="141" t="s">
        <v>160</v>
      </c>
      <c r="F112" s="141" t="s">
        <v>110</v>
      </c>
      <c r="G112" s="148" t="s">
        <v>345</v>
      </c>
      <c r="H112" s="174">
        <v>1</v>
      </c>
      <c r="I112" s="174"/>
      <c r="J112" s="174"/>
      <c r="K112" s="174">
        <v>1</v>
      </c>
      <c r="L112" s="174"/>
      <c r="M112" s="157"/>
      <c r="N112" s="157"/>
      <c r="O112" s="158"/>
      <c r="P112" s="171"/>
      <c r="Q112" s="171"/>
      <c r="R112" s="171"/>
      <c r="S112" s="171"/>
      <c r="T112" s="171"/>
      <c r="U112" s="171"/>
      <c r="V112" s="171"/>
      <c r="W112" s="171"/>
      <c r="X112" s="171"/>
      <c r="Y112" s="171"/>
      <c r="Z112" s="171"/>
      <c r="AA112" s="171"/>
      <c r="AB112" s="171"/>
      <c r="AC112" s="171"/>
      <c r="AD112" s="171"/>
      <c r="AE112" s="171"/>
      <c r="AF112" s="171"/>
      <c r="AG112" s="171"/>
    </row>
    <row r="113" spans="1:33" s="161" customFormat="1" ht="90" customHeight="1" x14ac:dyDescent="0.25">
      <c r="A113" s="141">
        <v>112</v>
      </c>
      <c r="B113" s="141" t="s">
        <v>360</v>
      </c>
      <c r="C113" s="142" t="s">
        <v>410</v>
      </c>
      <c r="D113" s="143" t="s">
        <v>500</v>
      </c>
      <c r="E113" s="141" t="s">
        <v>160</v>
      </c>
      <c r="F113" s="141" t="s">
        <v>24</v>
      </c>
      <c r="G113" s="148" t="s">
        <v>361</v>
      </c>
      <c r="H113" s="174">
        <v>1</v>
      </c>
      <c r="I113" s="174"/>
      <c r="J113" s="174"/>
      <c r="K113" s="174">
        <v>1</v>
      </c>
      <c r="L113" s="174"/>
      <c r="M113" s="157"/>
      <c r="N113" s="157"/>
      <c r="O113" s="158"/>
      <c r="P113" s="171"/>
      <c r="Q113" s="171"/>
      <c r="R113" s="171"/>
      <c r="S113" s="171"/>
      <c r="T113" s="171"/>
      <c r="U113" s="171"/>
      <c r="V113" s="171"/>
      <c r="W113" s="171"/>
      <c r="X113" s="171"/>
      <c r="Y113" s="171"/>
      <c r="Z113" s="171"/>
      <c r="AA113" s="171"/>
      <c r="AB113" s="171"/>
      <c r="AC113" s="171"/>
      <c r="AD113" s="171"/>
      <c r="AE113" s="171"/>
      <c r="AF113" s="171"/>
      <c r="AG113" s="171"/>
    </row>
    <row r="114" spans="1:33" s="161" customFormat="1" ht="108" customHeight="1" x14ac:dyDescent="0.25">
      <c r="A114" s="141">
        <v>113</v>
      </c>
      <c r="B114" s="141" t="s">
        <v>382</v>
      </c>
      <c r="C114" s="142" t="s">
        <v>392</v>
      </c>
      <c r="D114" s="143" t="s">
        <v>500</v>
      </c>
      <c r="E114" s="141" t="s">
        <v>160</v>
      </c>
      <c r="F114" s="141" t="s">
        <v>24</v>
      </c>
      <c r="G114" s="148" t="s">
        <v>383</v>
      </c>
      <c r="H114" s="174">
        <v>1</v>
      </c>
      <c r="I114" s="174"/>
      <c r="J114" s="174"/>
      <c r="K114" s="174">
        <v>1</v>
      </c>
      <c r="L114" s="174"/>
      <c r="M114" s="157"/>
      <c r="N114" s="157"/>
      <c r="O114" s="158"/>
      <c r="P114" s="171"/>
      <c r="Q114" s="171"/>
      <c r="R114" s="171"/>
      <c r="S114" s="171"/>
      <c r="T114" s="171"/>
      <c r="U114" s="171"/>
      <c r="V114" s="171"/>
      <c r="W114" s="171"/>
      <c r="X114" s="171"/>
      <c r="Y114" s="171"/>
      <c r="Z114" s="171"/>
      <c r="AA114" s="171"/>
      <c r="AB114" s="171"/>
      <c r="AC114" s="171"/>
      <c r="AD114" s="171"/>
      <c r="AE114" s="171"/>
      <c r="AF114" s="171"/>
      <c r="AG114" s="171"/>
    </row>
    <row r="115" spans="1:33" s="161" customFormat="1" ht="54" hidden="1" customHeight="1" x14ac:dyDescent="0.25">
      <c r="A115" s="141">
        <v>114</v>
      </c>
      <c r="B115" s="144" t="s">
        <v>147</v>
      </c>
      <c r="C115" s="145" t="s">
        <v>492</v>
      </c>
      <c r="D115" s="146" t="s">
        <v>215</v>
      </c>
      <c r="E115" s="144" t="s">
        <v>161</v>
      </c>
      <c r="F115" s="144" t="s">
        <v>8</v>
      </c>
      <c r="G115" s="148" t="s">
        <v>216</v>
      </c>
      <c r="H115" s="149">
        <v>1</v>
      </c>
      <c r="I115" s="149"/>
      <c r="J115" s="149">
        <v>1</v>
      </c>
      <c r="K115" s="149"/>
      <c r="L115" s="149" t="s">
        <v>501</v>
      </c>
      <c r="M115" s="172"/>
      <c r="N115" s="172"/>
      <c r="O115" s="173"/>
      <c r="P115" s="169"/>
      <c r="Q115" s="169"/>
      <c r="R115" s="169"/>
      <c r="S115" s="169"/>
      <c r="T115" s="169"/>
      <c r="U115" s="169"/>
      <c r="V115" s="169"/>
      <c r="W115" s="169"/>
      <c r="X115" s="169"/>
      <c r="Y115" s="169"/>
      <c r="Z115" s="169"/>
      <c r="AA115" s="169"/>
      <c r="AB115" s="169"/>
      <c r="AC115" s="169"/>
      <c r="AD115" s="169"/>
      <c r="AE115" s="169"/>
      <c r="AF115" s="169"/>
      <c r="AG115" s="170"/>
    </row>
    <row r="116" spans="1:33" s="161" customFormat="1" ht="126" x14ac:dyDescent="0.25">
      <c r="A116" s="141">
        <v>115</v>
      </c>
      <c r="B116" s="141" t="s">
        <v>244</v>
      </c>
      <c r="C116" s="142" t="s">
        <v>475</v>
      </c>
      <c r="D116" s="143" t="s">
        <v>215</v>
      </c>
      <c r="E116" s="141" t="s">
        <v>134</v>
      </c>
      <c r="F116" s="141" t="s">
        <v>22</v>
      </c>
      <c r="G116" s="148" t="s">
        <v>245</v>
      </c>
      <c r="H116" s="174">
        <v>1</v>
      </c>
      <c r="I116" s="174"/>
      <c r="J116" s="174"/>
      <c r="K116" s="174">
        <v>1</v>
      </c>
      <c r="L116" s="174"/>
      <c r="M116" s="157"/>
      <c r="N116" s="157"/>
      <c r="O116" s="158"/>
      <c r="P116" s="171"/>
      <c r="Q116" s="171"/>
      <c r="R116" s="171"/>
      <c r="S116" s="171"/>
      <c r="T116" s="171"/>
      <c r="U116" s="171"/>
      <c r="V116" s="171"/>
      <c r="W116" s="171"/>
      <c r="X116" s="171"/>
      <c r="Y116" s="171"/>
      <c r="Z116" s="171"/>
      <c r="AA116" s="171"/>
      <c r="AB116" s="171"/>
      <c r="AC116" s="171"/>
      <c r="AD116" s="171"/>
      <c r="AE116" s="171"/>
      <c r="AF116" s="171"/>
      <c r="AG116" s="171"/>
    </row>
    <row r="117" spans="1:33" s="161" customFormat="1" ht="409.5" x14ac:dyDescent="0.25">
      <c r="A117" s="141">
        <v>116</v>
      </c>
      <c r="B117" s="141" t="s">
        <v>246</v>
      </c>
      <c r="C117" s="142" t="s">
        <v>563</v>
      </c>
      <c r="D117" s="143" t="s">
        <v>215</v>
      </c>
      <c r="E117" s="141" t="s">
        <v>160</v>
      </c>
      <c r="F117" s="141" t="s">
        <v>92</v>
      </c>
      <c r="G117" s="148" t="s">
        <v>247</v>
      </c>
      <c r="H117" s="174">
        <v>1</v>
      </c>
      <c r="I117" s="174"/>
      <c r="J117" s="174"/>
      <c r="K117" s="174">
        <v>1</v>
      </c>
      <c r="L117" s="174"/>
      <c r="M117" s="157" t="s">
        <v>188</v>
      </c>
      <c r="N117" s="157"/>
      <c r="O117" s="158"/>
      <c r="P117" s="171"/>
      <c r="Q117" s="171"/>
      <c r="R117" s="171"/>
      <c r="S117" s="171"/>
      <c r="T117" s="171"/>
      <c r="U117" s="171"/>
      <c r="V117" s="171"/>
      <c r="W117" s="171"/>
      <c r="X117" s="171"/>
      <c r="Y117" s="171"/>
      <c r="Z117" s="171"/>
      <c r="AA117" s="171"/>
      <c r="AB117" s="171"/>
      <c r="AC117" s="171"/>
      <c r="AD117" s="171"/>
      <c r="AE117" s="171"/>
      <c r="AF117" s="171"/>
      <c r="AG117" s="171"/>
    </row>
    <row r="118" spans="1:33" s="161" customFormat="1" ht="90" x14ac:dyDescent="0.25">
      <c r="A118" s="141">
        <v>117</v>
      </c>
      <c r="B118" s="141" t="s">
        <v>248</v>
      </c>
      <c r="C118" s="142" t="s">
        <v>472</v>
      </c>
      <c r="D118" s="143" t="s">
        <v>215</v>
      </c>
      <c r="E118" s="141" t="s">
        <v>148</v>
      </c>
      <c r="F118" s="141" t="s">
        <v>154</v>
      </c>
      <c r="G118" s="148" t="s">
        <v>250</v>
      </c>
      <c r="H118" s="174">
        <v>1</v>
      </c>
      <c r="I118" s="174"/>
      <c r="J118" s="174"/>
      <c r="K118" s="174">
        <v>1</v>
      </c>
      <c r="L118" s="174"/>
      <c r="M118" s="157"/>
      <c r="N118" s="157"/>
      <c r="O118" s="158"/>
      <c r="P118" s="171"/>
      <c r="Q118" s="171"/>
      <c r="R118" s="171"/>
      <c r="S118" s="171"/>
      <c r="T118" s="171"/>
      <c r="U118" s="171"/>
      <c r="V118" s="171"/>
      <c r="W118" s="171"/>
      <c r="X118" s="171"/>
      <c r="Y118" s="171"/>
      <c r="Z118" s="171"/>
      <c r="AA118" s="171"/>
      <c r="AB118" s="171"/>
      <c r="AC118" s="171"/>
      <c r="AD118" s="171"/>
      <c r="AE118" s="171"/>
      <c r="AF118" s="171"/>
      <c r="AG118" s="171"/>
    </row>
    <row r="119" spans="1:33" s="161" customFormat="1" ht="126" x14ac:dyDescent="0.25">
      <c r="A119" s="141">
        <v>118</v>
      </c>
      <c r="B119" s="141" t="s">
        <v>248</v>
      </c>
      <c r="C119" s="142" t="s">
        <v>458</v>
      </c>
      <c r="D119" s="143" t="s">
        <v>215</v>
      </c>
      <c r="E119" s="141" t="s">
        <v>148</v>
      </c>
      <c r="F119" s="141" t="s">
        <v>154</v>
      </c>
      <c r="G119" s="148" t="s">
        <v>267</v>
      </c>
      <c r="H119" s="174">
        <v>1</v>
      </c>
      <c r="I119" s="174"/>
      <c r="J119" s="174"/>
      <c r="K119" s="174">
        <v>1</v>
      </c>
      <c r="L119" s="174"/>
      <c r="M119" s="157"/>
      <c r="N119" s="157"/>
      <c r="O119" s="158"/>
      <c r="P119" s="171"/>
      <c r="Q119" s="171"/>
      <c r="R119" s="171"/>
      <c r="S119" s="171"/>
      <c r="T119" s="171"/>
      <c r="U119" s="171"/>
      <c r="V119" s="171"/>
      <c r="W119" s="171"/>
      <c r="X119" s="171"/>
      <c r="Y119" s="171"/>
      <c r="Z119" s="171"/>
      <c r="AA119" s="171"/>
      <c r="AB119" s="171"/>
      <c r="AC119" s="171"/>
      <c r="AD119" s="171"/>
      <c r="AE119" s="171"/>
      <c r="AF119" s="171"/>
      <c r="AG119" s="171"/>
    </row>
    <row r="120" spans="1:33" s="161" customFormat="1" ht="162" x14ac:dyDescent="0.25">
      <c r="A120" s="141">
        <v>119</v>
      </c>
      <c r="B120" s="141" t="s">
        <v>269</v>
      </c>
      <c r="C120" s="142" t="s">
        <v>456</v>
      </c>
      <c r="D120" s="143" t="s">
        <v>215</v>
      </c>
      <c r="E120" s="141" t="s">
        <v>126</v>
      </c>
      <c r="F120" s="141" t="s">
        <v>123</v>
      </c>
      <c r="G120" s="148" t="s">
        <v>270</v>
      </c>
      <c r="H120" s="174">
        <v>1</v>
      </c>
      <c r="I120" s="174"/>
      <c r="J120" s="174"/>
      <c r="K120" s="174">
        <v>1</v>
      </c>
      <c r="L120" s="174"/>
      <c r="M120" s="157"/>
      <c r="N120" s="157"/>
      <c r="O120" s="158"/>
      <c r="P120" s="171"/>
      <c r="Q120" s="171"/>
      <c r="R120" s="171"/>
      <c r="S120" s="171"/>
      <c r="T120" s="171"/>
      <c r="U120" s="171"/>
      <c r="V120" s="171"/>
      <c r="W120" s="171"/>
      <c r="X120" s="171"/>
      <c r="Y120" s="171"/>
      <c r="Z120" s="171"/>
      <c r="AA120" s="171"/>
      <c r="AB120" s="171"/>
      <c r="AC120" s="171"/>
      <c r="AD120" s="171"/>
      <c r="AE120" s="171"/>
      <c r="AF120" s="171"/>
      <c r="AG120" s="171"/>
    </row>
    <row r="121" spans="1:33" s="161" customFormat="1" ht="270" x14ac:dyDescent="0.25">
      <c r="A121" s="141">
        <v>120</v>
      </c>
      <c r="B121" s="141" t="s">
        <v>171</v>
      </c>
      <c r="C121" s="142" t="s">
        <v>454</v>
      </c>
      <c r="D121" s="143" t="s">
        <v>215</v>
      </c>
      <c r="E121" s="141" t="s">
        <v>3</v>
      </c>
      <c r="F121" s="141" t="s">
        <v>5</v>
      </c>
      <c r="G121" s="148" t="s">
        <v>275</v>
      </c>
      <c r="H121" s="174">
        <v>1</v>
      </c>
      <c r="I121" s="174"/>
      <c r="J121" s="174"/>
      <c r="K121" s="174">
        <v>1</v>
      </c>
      <c r="L121" s="174"/>
      <c r="M121" s="157"/>
      <c r="N121" s="157"/>
      <c r="O121" s="158"/>
      <c r="P121" s="171"/>
      <c r="Q121" s="171"/>
      <c r="R121" s="171"/>
      <c r="S121" s="171"/>
      <c r="T121" s="171"/>
      <c r="U121" s="171"/>
      <c r="V121" s="171"/>
      <c r="W121" s="171"/>
      <c r="X121" s="171"/>
      <c r="Y121" s="171"/>
      <c r="Z121" s="171"/>
      <c r="AA121" s="171"/>
      <c r="AB121" s="171"/>
      <c r="AC121" s="171"/>
      <c r="AD121" s="171"/>
      <c r="AE121" s="171"/>
      <c r="AF121" s="171"/>
      <c r="AG121" s="171"/>
    </row>
    <row r="122" spans="1:33" s="161" customFormat="1" ht="108" x14ac:dyDescent="0.25">
      <c r="A122" s="141">
        <v>121</v>
      </c>
      <c r="B122" s="141" t="s">
        <v>278</v>
      </c>
      <c r="C122" s="142" t="s">
        <v>452</v>
      </c>
      <c r="D122" s="143" t="s">
        <v>215</v>
      </c>
      <c r="E122" s="141" t="s">
        <v>148</v>
      </c>
      <c r="F122" s="141" t="s">
        <v>154</v>
      </c>
      <c r="G122" s="148" t="s">
        <v>279</v>
      </c>
      <c r="H122" s="174">
        <v>1</v>
      </c>
      <c r="I122" s="174"/>
      <c r="J122" s="174"/>
      <c r="K122" s="174">
        <v>1</v>
      </c>
      <c r="L122" s="174"/>
      <c r="M122" s="157"/>
      <c r="N122" s="157"/>
      <c r="O122" s="158"/>
      <c r="P122" s="171"/>
      <c r="Q122" s="171"/>
      <c r="R122" s="171"/>
      <c r="S122" s="171"/>
      <c r="T122" s="171"/>
      <c r="U122" s="171"/>
      <c r="V122" s="171"/>
      <c r="W122" s="171"/>
      <c r="X122" s="171"/>
      <c r="Y122" s="171"/>
      <c r="Z122" s="171"/>
      <c r="AA122" s="171"/>
      <c r="AB122" s="171"/>
      <c r="AC122" s="171"/>
      <c r="AD122" s="171"/>
      <c r="AE122" s="171"/>
      <c r="AF122" s="171"/>
      <c r="AG122" s="171"/>
    </row>
    <row r="123" spans="1:33" s="161" customFormat="1" ht="108" x14ac:dyDescent="0.25">
      <c r="A123" s="141">
        <v>122</v>
      </c>
      <c r="B123" s="141" t="s">
        <v>278</v>
      </c>
      <c r="C123" s="142" t="s">
        <v>516</v>
      </c>
      <c r="D123" s="143" t="s">
        <v>215</v>
      </c>
      <c r="E123" s="141" t="s">
        <v>148</v>
      </c>
      <c r="F123" s="141" t="s">
        <v>154</v>
      </c>
      <c r="G123" s="148" t="s">
        <v>280</v>
      </c>
      <c r="H123" s="174">
        <v>1</v>
      </c>
      <c r="I123" s="174"/>
      <c r="J123" s="174"/>
      <c r="K123" s="174">
        <v>1</v>
      </c>
      <c r="L123" s="174"/>
      <c r="M123" s="157"/>
      <c r="N123" s="157"/>
      <c r="O123" s="158"/>
      <c r="P123" s="171"/>
      <c r="Q123" s="171"/>
      <c r="R123" s="171"/>
      <c r="S123" s="171"/>
      <c r="T123" s="171"/>
      <c r="U123" s="171"/>
      <c r="V123" s="171"/>
      <c r="W123" s="171"/>
      <c r="X123" s="171"/>
      <c r="Y123" s="171"/>
      <c r="Z123" s="171"/>
      <c r="AA123" s="171"/>
      <c r="AB123" s="171"/>
      <c r="AC123" s="171"/>
      <c r="AD123" s="171"/>
      <c r="AE123" s="171"/>
      <c r="AF123" s="171"/>
      <c r="AG123" s="171"/>
    </row>
    <row r="124" spans="1:33" s="161" customFormat="1" ht="126" x14ac:dyDescent="0.25">
      <c r="A124" s="141">
        <v>123</v>
      </c>
      <c r="B124" s="141" t="s">
        <v>183</v>
      </c>
      <c r="C124" s="142" t="s">
        <v>517</v>
      </c>
      <c r="D124" s="143" t="s">
        <v>215</v>
      </c>
      <c r="E124" s="141" t="s">
        <v>148</v>
      </c>
      <c r="F124" s="141" t="s">
        <v>17</v>
      </c>
      <c r="G124" s="148" t="s">
        <v>281</v>
      </c>
      <c r="H124" s="174">
        <v>1</v>
      </c>
      <c r="I124" s="174"/>
      <c r="J124" s="174"/>
      <c r="K124" s="174">
        <v>1</v>
      </c>
      <c r="L124" s="174"/>
      <c r="M124" s="157"/>
      <c r="N124" s="157"/>
      <c r="O124" s="158"/>
      <c r="P124" s="171"/>
      <c r="Q124" s="171"/>
      <c r="R124" s="171"/>
      <c r="S124" s="171"/>
      <c r="T124" s="171"/>
      <c r="U124" s="171"/>
      <c r="V124" s="171"/>
      <c r="W124" s="171"/>
      <c r="X124" s="171"/>
      <c r="Y124" s="171"/>
      <c r="Z124" s="171"/>
      <c r="AA124" s="171"/>
      <c r="AB124" s="171"/>
      <c r="AC124" s="171"/>
      <c r="AD124" s="171"/>
      <c r="AE124" s="171"/>
      <c r="AF124" s="171"/>
      <c r="AG124" s="171"/>
    </row>
    <row r="125" spans="1:33" s="161" customFormat="1" ht="126" x14ac:dyDescent="0.25">
      <c r="A125" s="141">
        <v>124</v>
      </c>
      <c r="B125" s="141" t="s">
        <v>183</v>
      </c>
      <c r="C125" s="142" t="s">
        <v>518</v>
      </c>
      <c r="D125" s="143" t="s">
        <v>215</v>
      </c>
      <c r="E125" s="141" t="s">
        <v>160</v>
      </c>
      <c r="F125" s="141" t="s">
        <v>172</v>
      </c>
      <c r="G125" s="148" t="s">
        <v>282</v>
      </c>
      <c r="H125" s="174">
        <v>1</v>
      </c>
      <c r="I125" s="174"/>
      <c r="J125" s="174"/>
      <c r="K125" s="174">
        <v>1</v>
      </c>
      <c r="L125" s="174"/>
      <c r="M125" s="157"/>
      <c r="N125" s="157"/>
      <c r="O125" s="158"/>
      <c r="P125" s="171"/>
      <c r="Q125" s="171"/>
      <c r="R125" s="171"/>
      <c r="S125" s="171"/>
      <c r="T125" s="171"/>
      <c r="U125" s="171"/>
      <c r="V125" s="171"/>
      <c r="W125" s="171"/>
      <c r="X125" s="171"/>
      <c r="Y125" s="171"/>
      <c r="Z125" s="171"/>
      <c r="AA125" s="171"/>
      <c r="AB125" s="171"/>
      <c r="AC125" s="171"/>
      <c r="AD125" s="171"/>
      <c r="AE125" s="171"/>
      <c r="AF125" s="171"/>
      <c r="AG125" s="171"/>
    </row>
    <row r="126" spans="1:33" s="161" customFormat="1" ht="126" x14ac:dyDescent="0.25">
      <c r="A126" s="141">
        <v>125</v>
      </c>
      <c r="B126" s="141" t="s">
        <v>183</v>
      </c>
      <c r="C126" s="142" t="s">
        <v>451</v>
      </c>
      <c r="D126" s="143" t="s">
        <v>215</v>
      </c>
      <c r="E126" s="141" t="s">
        <v>134</v>
      </c>
      <c r="F126" s="141" t="s">
        <v>21</v>
      </c>
      <c r="G126" s="148" t="s">
        <v>283</v>
      </c>
      <c r="H126" s="174">
        <v>1</v>
      </c>
      <c r="I126" s="174"/>
      <c r="J126" s="174"/>
      <c r="K126" s="174">
        <v>1</v>
      </c>
      <c r="L126" s="174"/>
      <c r="M126" s="157"/>
      <c r="N126" s="157"/>
      <c r="O126" s="158"/>
      <c r="P126" s="171"/>
      <c r="Q126" s="171"/>
      <c r="R126" s="171"/>
      <c r="S126" s="171"/>
      <c r="T126" s="171"/>
      <c r="U126" s="171"/>
      <c r="V126" s="171"/>
      <c r="W126" s="171"/>
      <c r="X126" s="171"/>
      <c r="Y126" s="171"/>
      <c r="Z126" s="171"/>
      <c r="AA126" s="171"/>
      <c r="AB126" s="171"/>
      <c r="AC126" s="171"/>
      <c r="AD126" s="171"/>
      <c r="AE126" s="171"/>
      <c r="AF126" s="171"/>
      <c r="AG126" s="171"/>
    </row>
    <row r="127" spans="1:33" s="161" customFormat="1" ht="90" x14ac:dyDescent="0.25">
      <c r="A127" s="141">
        <v>126</v>
      </c>
      <c r="B127" s="141" t="s">
        <v>184</v>
      </c>
      <c r="C127" s="142" t="s">
        <v>450</v>
      </c>
      <c r="D127" s="143" t="s">
        <v>215</v>
      </c>
      <c r="E127" s="141" t="s">
        <v>3</v>
      </c>
      <c r="F127" s="141" t="s">
        <v>145</v>
      </c>
      <c r="G127" s="148" t="s">
        <v>284</v>
      </c>
      <c r="H127" s="174">
        <v>1</v>
      </c>
      <c r="I127" s="174"/>
      <c r="J127" s="174"/>
      <c r="K127" s="174">
        <v>1</v>
      </c>
      <c r="L127" s="174"/>
      <c r="M127" s="157"/>
      <c r="N127" s="157"/>
      <c r="O127" s="158"/>
      <c r="P127" s="171"/>
      <c r="Q127" s="171"/>
      <c r="R127" s="171"/>
      <c r="S127" s="171"/>
      <c r="T127" s="171"/>
      <c r="U127" s="171"/>
      <c r="V127" s="171"/>
      <c r="W127" s="171"/>
      <c r="X127" s="171"/>
      <c r="Y127" s="171"/>
      <c r="Z127" s="171"/>
      <c r="AA127" s="171"/>
      <c r="AB127" s="171"/>
      <c r="AC127" s="171"/>
      <c r="AD127" s="171"/>
      <c r="AE127" s="171"/>
      <c r="AF127" s="171"/>
      <c r="AG127" s="171"/>
    </row>
    <row r="128" spans="1:33" s="161" customFormat="1" ht="90" x14ac:dyDescent="0.25">
      <c r="A128" s="141">
        <v>127</v>
      </c>
      <c r="B128" s="141" t="s">
        <v>300</v>
      </c>
      <c r="C128" s="142" t="s">
        <v>443</v>
      </c>
      <c r="D128" s="143" t="s">
        <v>215</v>
      </c>
      <c r="E128" s="141" t="s">
        <v>126</v>
      </c>
      <c r="F128" s="141" t="s">
        <v>13</v>
      </c>
      <c r="G128" s="148" t="s">
        <v>301</v>
      </c>
      <c r="H128" s="174">
        <v>1</v>
      </c>
      <c r="I128" s="174"/>
      <c r="J128" s="174"/>
      <c r="K128" s="174">
        <v>1</v>
      </c>
      <c r="L128" s="174"/>
      <c r="M128" s="157"/>
      <c r="N128" s="157"/>
      <c r="O128" s="158"/>
      <c r="P128" s="171"/>
      <c r="Q128" s="171"/>
      <c r="R128" s="171"/>
      <c r="S128" s="171"/>
      <c r="T128" s="171"/>
      <c r="U128" s="171"/>
      <c r="V128" s="171"/>
      <c r="W128" s="171"/>
      <c r="X128" s="171"/>
      <c r="Y128" s="171"/>
      <c r="Z128" s="171"/>
      <c r="AA128" s="171"/>
      <c r="AB128" s="171"/>
      <c r="AC128" s="171"/>
      <c r="AD128" s="171"/>
      <c r="AE128" s="171"/>
      <c r="AF128" s="171"/>
      <c r="AG128" s="171"/>
    </row>
    <row r="129" spans="1:33" s="161" customFormat="1" ht="108" x14ac:dyDescent="0.25">
      <c r="A129" s="141">
        <v>128</v>
      </c>
      <c r="B129" s="141" t="s">
        <v>169</v>
      </c>
      <c r="C129" s="142" t="s">
        <v>440</v>
      </c>
      <c r="D129" s="143" t="s">
        <v>215</v>
      </c>
      <c r="E129" s="141" t="s">
        <v>148</v>
      </c>
      <c r="F129" s="141" t="s">
        <v>154</v>
      </c>
      <c r="G129" s="148" t="s">
        <v>308</v>
      </c>
      <c r="H129" s="174">
        <v>1</v>
      </c>
      <c r="I129" s="174"/>
      <c r="J129" s="174"/>
      <c r="K129" s="174">
        <v>1</v>
      </c>
      <c r="L129" s="174"/>
      <c r="M129" s="157"/>
      <c r="N129" s="157"/>
      <c r="O129" s="158"/>
      <c r="P129" s="171"/>
      <c r="Q129" s="171"/>
      <c r="R129" s="171"/>
      <c r="S129" s="171"/>
      <c r="T129" s="171"/>
      <c r="U129" s="171"/>
      <c r="V129" s="171"/>
      <c r="W129" s="171"/>
      <c r="X129" s="171"/>
      <c r="Y129" s="171"/>
      <c r="Z129" s="171"/>
      <c r="AA129" s="171"/>
      <c r="AB129" s="171"/>
      <c r="AC129" s="171"/>
      <c r="AD129" s="171"/>
      <c r="AE129" s="171"/>
      <c r="AF129" s="171"/>
      <c r="AG129" s="171"/>
    </row>
    <row r="130" spans="1:33" s="161" customFormat="1" ht="126" x14ac:dyDescent="0.25">
      <c r="A130" s="141">
        <v>129</v>
      </c>
      <c r="B130" s="141" t="s">
        <v>315</v>
      </c>
      <c r="C130" s="142" t="s">
        <v>497</v>
      </c>
      <c r="D130" s="143" t="s">
        <v>215</v>
      </c>
      <c r="E130" s="141" t="s">
        <v>161</v>
      </c>
      <c r="F130" s="141" t="s">
        <v>113</v>
      </c>
      <c r="G130" s="148" t="s">
        <v>316</v>
      </c>
      <c r="H130" s="174">
        <v>1</v>
      </c>
      <c r="I130" s="174"/>
      <c r="J130" s="174"/>
      <c r="K130" s="174">
        <v>1</v>
      </c>
      <c r="L130" s="174"/>
      <c r="M130" s="157"/>
      <c r="N130" s="157"/>
      <c r="O130" s="158"/>
      <c r="P130" s="171"/>
      <c r="Q130" s="171"/>
      <c r="R130" s="171"/>
      <c r="S130" s="171"/>
      <c r="T130" s="171"/>
      <c r="U130" s="171"/>
      <c r="V130" s="171"/>
      <c r="W130" s="171"/>
      <c r="X130" s="171"/>
      <c r="Y130" s="171"/>
      <c r="Z130" s="171"/>
      <c r="AA130" s="171"/>
      <c r="AB130" s="171"/>
      <c r="AC130" s="171"/>
      <c r="AD130" s="171"/>
      <c r="AE130" s="171"/>
      <c r="AF130" s="171"/>
      <c r="AG130" s="171"/>
    </row>
    <row r="131" spans="1:33" s="161" customFormat="1" ht="54" x14ac:dyDescent="0.25">
      <c r="A131" s="141">
        <v>130</v>
      </c>
      <c r="B131" s="141" t="s">
        <v>317</v>
      </c>
      <c r="C131" s="142" t="s">
        <v>439</v>
      </c>
      <c r="D131" s="143" t="s">
        <v>215</v>
      </c>
      <c r="E131" s="141" t="s">
        <v>134</v>
      </c>
      <c r="F131" s="141" t="s">
        <v>22</v>
      </c>
      <c r="G131" s="148" t="s">
        <v>318</v>
      </c>
      <c r="H131" s="174">
        <v>1</v>
      </c>
      <c r="I131" s="174"/>
      <c r="J131" s="174"/>
      <c r="K131" s="174">
        <v>1</v>
      </c>
      <c r="L131" s="174"/>
      <c r="M131" s="157"/>
      <c r="N131" s="157"/>
      <c r="O131" s="158"/>
      <c r="P131" s="171"/>
      <c r="Q131" s="171"/>
      <c r="R131" s="171"/>
      <c r="S131" s="171"/>
      <c r="T131" s="171"/>
      <c r="U131" s="171"/>
      <c r="V131" s="171"/>
      <c r="W131" s="171"/>
      <c r="X131" s="171"/>
      <c r="Y131" s="171"/>
      <c r="Z131" s="171"/>
      <c r="AA131" s="171"/>
      <c r="AB131" s="171"/>
      <c r="AC131" s="171"/>
      <c r="AD131" s="171"/>
      <c r="AE131" s="171"/>
      <c r="AF131" s="171"/>
      <c r="AG131" s="171"/>
    </row>
    <row r="132" spans="1:33" s="161" customFormat="1" ht="90" x14ac:dyDescent="0.25">
      <c r="A132" s="141">
        <v>131</v>
      </c>
      <c r="B132" s="141" t="s">
        <v>319</v>
      </c>
      <c r="C132" s="142" t="s">
        <v>438</v>
      </c>
      <c r="D132" s="143" t="s">
        <v>215</v>
      </c>
      <c r="E132" s="141" t="s">
        <v>161</v>
      </c>
      <c r="F132" s="141" t="s">
        <v>113</v>
      </c>
      <c r="G132" s="148" t="s">
        <v>320</v>
      </c>
      <c r="H132" s="174">
        <v>1</v>
      </c>
      <c r="I132" s="174"/>
      <c r="J132" s="174"/>
      <c r="K132" s="174">
        <v>1</v>
      </c>
      <c r="L132" s="174"/>
      <c r="M132" s="157" t="s">
        <v>188</v>
      </c>
      <c r="N132" s="157"/>
      <c r="O132" s="158"/>
      <c r="P132" s="171"/>
      <c r="Q132" s="171"/>
      <c r="R132" s="171"/>
      <c r="S132" s="171"/>
      <c r="T132" s="171"/>
      <c r="U132" s="171"/>
      <c r="V132" s="171"/>
      <c r="W132" s="171"/>
      <c r="X132" s="171"/>
      <c r="Y132" s="171"/>
      <c r="Z132" s="171"/>
      <c r="AA132" s="171"/>
      <c r="AB132" s="171"/>
      <c r="AC132" s="171"/>
      <c r="AD132" s="171"/>
      <c r="AE132" s="171"/>
      <c r="AF132" s="171"/>
      <c r="AG132" s="171"/>
    </row>
    <row r="133" spans="1:33" s="161" customFormat="1" ht="54" x14ac:dyDescent="0.25">
      <c r="A133" s="141">
        <v>132</v>
      </c>
      <c r="B133" s="141" t="s">
        <v>321</v>
      </c>
      <c r="C133" s="142" t="s">
        <v>437</v>
      </c>
      <c r="D133" s="143" t="s">
        <v>215</v>
      </c>
      <c r="E133" s="141" t="s">
        <v>126</v>
      </c>
      <c r="F133" s="141" t="s">
        <v>13</v>
      </c>
      <c r="G133" s="148" t="s">
        <v>322</v>
      </c>
      <c r="H133" s="174">
        <v>1</v>
      </c>
      <c r="I133" s="174"/>
      <c r="J133" s="174"/>
      <c r="K133" s="174">
        <v>1</v>
      </c>
      <c r="L133" s="174"/>
      <c r="M133" s="157"/>
      <c r="N133" s="157"/>
      <c r="O133" s="158"/>
      <c r="P133" s="171"/>
      <c r="Q133" s="171"/>
      <c r="R133" s="171"/>
      <c r="S133" s="171"/>
      <c r="T133" s="171"/>
      <c r="U133" s="171"/>
      <c r="V133" s="171"/>
      <c r="W133" s="171"/>
      <c r="X133" s="171"/>
      <c r="Y133" s="171"/>
      <c r="Z133" s="171"/>
      <c r="AA133" s="171"/>
      <c r="AB133" s="171"/>
      <c r="AC133" s="171"/>
      <c r="AD133" s="171"/>
      <c r="AE133" s="171"/>
      <c r="AF133" s="171"/>
      <c r="AG133" s="171"/>
    </row>
    <row r="134" spans="1:33" s="161" customFormat="1" ht="90" x14ac:dyDescent="0.25">
      <c r="A134" s="141">
        <v>133</v>
      </c>
      <c r="B134" s="141" t="s">
        <v>325</v>
      </c>
      <c r="C134" s="142" t="s">
        <v>436</v>
      </c>
      <c r="D134" s="143" t="s">
        <v>215</v>
      </c>
      <c r="E134" s="141" t="s">
        <v>126</v>
      </c>
      <c r="F134" s="141" t="s">
        <v>125</v>
      </c>
      <c r="G134" s="148" t="s">
        <v>326</v>
      </c>
      <c r="H134" s="174">
        <v>1</v>
      </c>
      <c r="I134" s="174"/>
      <c r="J134" s="174"/>
      <c r="K134" s="174">
        <v>1</v>
      </c>
      <c r="L134" s="174"/>
      <c r="M134" s="157"/>
      <c r="N134" s="157"/>
      <c r="O134" s="158"/>
      <c r="P134" s="171"/>
      <c r="Q134" s="171"/>
      <c r="R134" s="171"/>
      <c r="S134" s="171"/>
      <c r="T134" s="171"/>
      <c r="U134" s="171"/>
      <c r="V134" s="171"/>
      <c r="W134" s="171"/>
      <c r="X134" s="171"/>
      <c r="Y134" s="171"/>
      <c r="Z134" s="171"/>
      <c r="AA134" s="171"/>
      <c r="AB134" s="171"/>
      <c r="AC134" s="171"/>
      <c r="AD134" s="171"/>
      <c r="AE134" s="171"/>
      <c r="AF134" s="171"/>
      <c r="AG134" s="171"/>
    </row>
    <row r="135" spans="1:33" s="161" customFormat="1" ht="72" x14ac:dyDescent="0.25">
      <c r="A135" s="141">
        <v>134</v>
      </c>
      <c r="B135" s="141" t="s">
        <v>319</v>
      </c>
      <c r="C135" s="142" t="s">
        <v>435</v>
      </c>
      <c r="D135" s="143" t="s">
        <v>215</v>
      </c>
      <c r="E135" s="141" t="s">
        <v>126</v>
      </c>
      <c r="F135" s="141" t="s">
        <v>4</v>
      </c>
      <c r="G135" s="148" t="s">
        <v>327</v>
      </c>
      <c r="H135" s="174">
        <v>1</v>
      </c>
      <c r="I135" s="174"/>
      <c r="J135" s="174"/>
      <c r="K135" s="174">
        <v>1</v>
      </c>
      <c r="L135" s="174"/>
      <c r="M135" s="157" t="s">
        <v>188</v>
      </c>
      <c r="N135" s="157"/>
      <c r="O135" s="158"/>
      <c r="P135" s="171"/>
      <c r="Q135" s="171"/>
      <c r="R135" s="171"/>
      <c r="S135" s="171"/>
      <c r="T135" s="171"/>
      <c r="U135" s="171"/>
      <c r="V135" s="171"/>
      <c r="W135" s="171"/>
      <c r="X135" s="171"/>
      <c r="Y135" s="171"/>
      <c r="Z135" s="171"/>
      <c r="AA135" s="171"/>
      <c r="AB135" s="171"/>
      <c r="AC135" s="171"/>
      <c r="AD135" s="171"/>
      <c r="AE135" s="171"/>
      <c r="AF135" s="171"/>
      <c r="AG135" s="171"/>
    </row>
    <row r="136" spans="1:33" s="161" customFormat="1" ht="90" x14ac:dyDescent="0.25">
      <c r="A136" s="141">
        <v>135</v>
      </c>
      <c r="B136" s="141" t="s">
        <v>159</v>
      </c>
      <c r="C136" s="142" t="s">
        <v>433</v>
      </c>
      <c r="D136" s="143" t="s">
        <v>215</v>
      </c>
      <c r="E136" s="141" t="s">
        <v>126</v>
      </c>
      <c r="F136" s="141" t="s">
        <v>498</v>
      </c>
      <c r="G136" s="148" t="s">
        <v>151</v>
      </c>
      <c r="H136" s="174">
        <v>1</v>
      </c>
      <c r="I136" s="174"/>
      <c r="J136" s="174"/>
      <c r="K136" s="174">
        <v>1</v>
      </c>
      <c r="L136" s="174"/>
      <c r="M136" s="157"/>
      <c r="N136" s="157"/>
      <c r="O136" s="158"/>
      <c r="P136" s="171"/>
      <c r="Q136" s="171"/>
      <c r="R136" s="171"/>
      <c r="S136" s="171"/>
      <c r="T136" s="171"/>
      <c r="U136" s="171"/>
      <c r="V136" s="171"/>
      <c r="W136" s="171"/>
      <c r="X136" s="171"/>
      <c r="Y136" s="171"/>
      <c r="Z136" s="171"/>
      <c r="AA136" s="171"/>
      <c r="AB136" s="171"/>
      <c r="AC136" s="171"/>
      <c r="AD136" s="171"/>
      <c r="AE136" s="171"/>
      <c r="AF136" s="171"/>
      <c r="AG136" s="171"/>
    </row>
    <row r="137" spans="1:33" s="161" customFormat="1" ht="108" x14ac:dyDescent="0.25">
      <c r="A137" s="141">
        <v>136</v>
      </c>
      <c r="B137" s="141" t="s">
        <v>147</v>
      </c>
      <c r="C137" s="142" t="s">
        <v>417</v>
      </c>
      <c r="D137" s="143" t="s">
        <v>215</v>
      </c>
      <c r="E137" s="141" t="s">
        <v>161</v>
      </c>
      <c r="F137" s="141" t="s">
        <v>113</v>
      </c>
      <c r="G137" s="148" t="s">
        <v>350</v>
      </c>
      <c r="H137" s="174">
        <v>1</v>
      </c>
      <c r="I137" s="174"/>
      <c r="J137" s="174"/>
      <c r="K137" s="174">
        <v>1</v>
      </c>
      <c r="L137" s="174"/>
      <c r="M137" s="157"/>
      <c r="N137" s="157"/>
      <c r="O137" s="158"/>
      <c r="P137" s="171"/>
      <c r="Q137" s="171"/>
      <c r="R137" s="171"/>
      <c r="S137" s="171"/>
      <c r="T137" s="171"/>
      <c r="U137" s="171"/>
      <c r="V137" s="171"/>
      <c r="W137" s="171"/>
      <c r="X137" s="171"/>
      <c r="Y137" s="171"/>
      <c r="Z137" s="171"/>
      <c r="AA137" s="171"/>
      <c r="AB137" s="171"/>
      <c r="AC137" s="171"/>
      <c r="AD137" s="171"/>
      <c r="AE137" s="171"/>
      <c r="AF137" s="171"/>
      <c r="AG137" s="171"/>
    </row>
    <row r="138" spans="1:33" s="161" customFormat="1" ht="162" x14ac:dyDescent="0.25">
      <c r="A138" s="141">
        <v>137</v>
      </c>
      <c r="B138" s="141" t="s">
        <v>184</v>
      </c>
      <c r="C138" s="142" t="s">
        <v>416</v>
      </c>
      <c r="D138" s="143" t="s">
        <v>215</v>
      </c>
      <c r="E138" s="141" t="s">
        <v>3</v>
      </c>
      <c r="F138" s="141" t="s">
        <v>114</v>
      </c>
      <c r="G138" s="148" t="s">
        <v>187</v>
      </c>
      <c r="H138" s="174">
        <v>1</v>
      </c>
      <c r="I138" s="174"/>
      <c r="J138" s="174"/>
      <c r="K138" s="174">
        <v>1</v>
      </c>
      <c r="L138" s="174"/>
      <c r="M138" s="157"/>
      <c r="N138" s="157"/>
      <c r="O138" s="158"/>
      <c r="P138" s="171"/>
      <c r="Q138" s="171"/>
      <c r="R138" s="171"/>
      <c r="S138" s="171"/>
      <c r="T138" s="171"/>
      <c r="U138" s="171"/>
      <c r="V138" s="171"/>
      <c r="W138" s="171"/>
      <c r="X138" s="171"/>
      <c r="Y138" s="171"/>
      <c r="Z138" s="171"/>
      <c r="AA138" s="171"/>
      <c r="AB138" s="171"/>
      <c r="AC138" s="171"/>
      <c r="AD138" s="171"/>
      <c r="AE138" s="171"/>
      <c r="AF138" s="171"/>
      <c r="AG138" s="171"/>
    </row>
    <row r="139" spans="1:33" s="161" customFormat="1" ht="90" x14ac:dyDescent="0.25">
      <c r="A139" s="141">
        <v>138</v>
      </c>
      <c r="B139" s="141" t="s">
        <v>136</v>
      </c>
      <c r="C139" s="142" t="s">
        <v>415</v>
      </c>
      <c r="D139" s="143" t="s">
        <v>215</v>
      </c>
      <c r="E139" s="141" t="s">
        <v>126</v>
      </c>
      <c r="F139" s="141" t="s">
        <v>14</v>
      </c>
      <c r="G139" s="148" t="s">
        <v>137</v>
      </c>
      <c r="H139" s="174">
        <v>1</v>
      </c>
      <c r="I139" s="174"/>
      <c r="J139" s="174"/>
      <c r="K139" s="174">
        <v>1</v>
      </c>
      <c r="L139" s="174"/>
      <c r="M139" s="157"/>
      <c r="N139" s="157"/>
      <c r="O139" s="158"/>
      <c r="P139" s="171"/>
      <c r="Q139" s="171"/>
      <c r="R139" s="171"/>
      <c r="S139" s="171"/>
      <c r="T139" s="171"/>
      <c r="U139" s="171"/>
      <c r="V139" s="171"/>
      <c r="W139" s="171"/>
      <c r="X139" s="171"/>
      <c r="Y139" s="171"/>
      <c r="Z139" s="171"/>
      <c r="AA139" s="171"/>
      <c r="AB139" s="171"/>
      <c r="AC139" s="171"/>
      <c r="AD139" s="171"/>
      <c r="AE139" s="171"/>
      <c r="AF139" s="171"/>
      <c r="AG139" s="171"/>
    </row>
    <row r="140" spans="1:33" s="161" customFormat="1" ht="54" x14ac:dyDescent="0.25">
      <c r="A140" s="141">
        <v>139</v>
      </c>
      <c r="B140" s="141" t="s">
        <v>101</v>
      </c>
      <c r="C140" s="142" t="s">
        <v>150</v>
      </c>
      <c r="D140" s="143" t="s">
        <v>215</v>
      </c>
      <c r="E140" s="141" t="s">
        <v>126</v>
      </c>
      <c r="F140" s="141" t="s">
        <v>13</v>
      </c>
      <c r="G140" s="148" t="s">
        <v>102</v>
      </c>
      <c r="H140" s="174">
        <v>1</v>
      </c>
      <c r="I140" s="174"/>
      <c r="J140" s="174"/>
      <c r="K140" s="174">
        <v>1</v>
      </c>
      <c r="L140" s="174"/>
      <c r="M140" s="157"/>
      <c r="N140" s="157"/>
      <c r="O140" s="158"/>
      <c r="P140" s="171"/>
      <c r="Q140" s="171"/>
      <c r="R140" s="171"/>
      <c r="S140" s="171"/>
      <c r="T140" s="171"/>
      <c r="U140" s="171"/>
      <c r="V140" s="171"/>
      <c r="W140" s="171"/>
      <c r="X140" s="171"/>
      <c r="Y140" s="171"/>
      <c r="Z140" s="171"/>
      <c r="AA140" s="171"/>
      <c r="AB140" s="171"/>
      <c r="AC140" s="171"/>
      <c r="AD140" s="171"/>
      <c r="AE140" s="171"/>
      <c r="AF140" s="171"/>
      <c r="AG140" s="171"/>
    </row>
    <row r="141" spans="1:33" s="161" customFormat="1" ht="144" x14ac:dyDescent="0.25">
      <c r="A141" s="141">
        <v>140</v>
      </c>
      <c r="B141" s="141" t="s">
        <v>353</v>
      </c>
      <c r="C141" s="142" t="s">
        <v>414</v>
      </c>
      <c r="D141" s="143" t="s">
        <v>215</v>
      </c>
      <c r="E141" s="141" t="s">
        <v>160</v>
      </c>
      <c r="F141" s="141" t="s">
        <v>24</v>
      </c>
      <c r="G141" s="148" t="s">
        <v>354</v>
      </c>
      <c r="H141" s="174">
        <v>1</v>
      </c>
      <c r="I141" s="174"/>
      <c r="J141" s="174"/>
      <c r="K141" s="174">
        <v>1</v>
      </c>
      <c r="L141" s="174"/>
      <c r="M141" s="157"/>
      <c r="N141" s="157"/>
      <c r="O141" s="158"/>
      <c r="P141" s="171"/>
      <c r="Q141" s="171"/>
      <c r="R141" s="171"/>
      <c r="S141" s="171"/>
      <c r="T141" s="171"/>
      <c r="U141" s="171"/>
      <c r="V141" s="171"/>
      <c r="W141" s="171"/>
      <c r="X141" s="171"/>
      <c r="Y141" s="171"/>
      <c r="Z141" s="171"/>
      <c r="AA141" s="171"/>
      <c r="AB141" s="171"/>
      <c r="AC141" s="171"/>
      <c r="AD141" s="171"/>
      <c r="AE141" s="171"/>
      <c r="AF141" s="171"/>
      <c r="AG141" s="171"/>
    </row>
    <row r="142" spans="1:33" s="161" customFormat="1" ht="180" x14ac:dyDescent="0.25">
      <c r="A142" s="141">
        <v>141</v>
      </c>
      <c r="B142" s="141" t="s">
        <v>269</v>
      </c>
      <c r="C142" s="142" t="s">
        <v>412</v>
      </c>
      <c r="D142" s="143" t="s">
        <v>215</v>
      </c>
      <c r="E142" s="141" t="s">
        <v>126</v>
      </c>
      <c r="F142" s="141" t="s">
        <v>12</v>
      </c>
      <c r="G142" s="148" t="s">
        <v>357</v>
      </c>
      <c r="H142" s="174">
        <v>1</v>
      </c>
      <c r="I142" s="174"/>
      <c r="J142" s="174"/>
      <c r="K142" s="174">
        <v>1</v>
      </c>
      <c r="L142" s="174"/>
      <c r="M142" s="157"/>
      <c r="N142" s="157"/>
      <c r="O142" s="158"/>
      <c r="P142" s="171"/>
      <c r="Q142" s="171"/>
      <c r="R142" s="171"/>
      <c r="S142" s="171"/>
      <c r="T142" s="171"/>
      <c r="U142" s="171"/>
      <c r="V142" s="171"/>
      <c r="W142" s="171"/>
      <c r="X142" s="171"/>
      <c r="Y142" s="171"/>
      <c r="Z142" s="171"/>
      <c r="AA142" s="171"/>
      <c r="AB142" s="171"/>
      <c r="AC142" s="171"/>
      <c r="AD142" s="171"/>
      <c r="AE142" s="171"/>
      <c r="AF142" s="171"/>
      <c r="AG142" s="171"/>
    </row>
    <row r="143" spans="1:33" s="161" customFormat="1" ht="90" x14ac:dyDescent="0.25">
      <c r="A143" s="141">
        <v>142</v>
      </c>
      <c r="B143" s="141" t="s">
        <v>166</v>
      </c>
      <c r="C143" s="142" t="s">
        <v>391</v>
      </c>
      <c r="D143" s="143" t="s">
        <v>215</v>
      </c>
      <c r="E143" s="141" t="s">
        <v>160</v>
      </c>
      <c r="F143" s="141" t="s">
        <v>24</v>
      </c>
      <c r="G143" s="148" t="s">
        <v>385</v>
      </c>
      <c r="H143" s="174">
        <v>1</v>
      </c>
      <c r="I143" s="174"/>
      <c r="J143" s="174"/>
      <c r="K143" s="174">
        <v>1</v>
      </c>
      <c r="L143" s="174"/>
      <c r="M143" s="157"/>
      <c r="N143" s="157"/>
      <c r="O143" s="158"/>
      <c r="P143" s="171"/>
      <c r="Q143" s="171"/>
      <c r="R143" s="171"/>
      <c r="S143" s="171"/>
      <c r="T143" s="171"/>
      <c r="U143" s="171"/>
      <c r="V143" s="171"/>
      <c r="W143" s="171"/>
      <c r="X143" s="171"/>
      <c r="Y143" s="171"/>
      <c r="Z143" s="171"/>
      <c r="AA143" s="171"/>
      <c r="AB143" s="171"/>
      <c r="AC143" s="171"/>
      <c r="AD143" s="171"/>
      <c r="AE143" s="171"/>
      <c r="AF143" s="171"/>
      <c r="AG143" s="171"/>
    </row>
    <row r="144" spans="1:33" s="161" customFormat="1" ht="90" x14ac:dyDescent="0.25">
      <c r="A144" s="141">
        <v>143</v>
      </c>
      <c r="B144" s="141" t="s">
        <v>319</v>
      </c>
      <c r="C144" s="142" t="s">
        <v>519</v>
      </c>
      <c r="D144" s="143" t="s">
        <v>215</v>
      </c>
      <c r="E144" s="141" t="s">
        <v>161</v>
      </c>
      <c r="F144" s="141" t="s">
        <v>113</v>
      </c>
      <c r="G144" s="148" t="s">
        <v>182</v>
      </c>
      <c r="H144" s="174">
        <v>1</v>
      </c>
      <c r="I144" s="174"/>
      <c r="J144" s="174"/>
      <c r="K144" s="174">
        <v>1</v>
      </c>
      <c r="L144" s="174"/>
      <c r="M144" s="157"/>
      <c r="N144" s="157"/>
      <c r="O144" s="158"/>
      <c r="P144" s="171"/>
      <c r="Q144" s="171"/>
      <c r="R144" s="171"/>
      <c r="S144" s="171"/>
      <c r="T144" s="171"/>
      <c r="U144" s="171"/>
      <c r="V144" s="171"/>
      <c r="W144" s="171"/>
      <c r="X144" s="171"/>
      <c r="Y144" s="171"/>
      <c r="Z144" s="171"/>
      <c r="AA144" s="171"/>
      <c r="AB144" s="171"/>
      <c r="AC144" s="171"/>
      <c r="AD144" s="171"/>
      <c r="AE144" s="171"/>
      <c r="AF144" s="171"/>
      <c r="AG144" s="171"/>
    </row>
    <row r="145" spans="1:33" s="161" customFormat="1" ht="108" x14ac:dyDescent="0.25">
      <c r="A145" s="141">
        <v>144</v>
      </c>
      <c r="B145" s="141" t="s">
        <v>533</v>
      </c>
      <c r="C145" s="142" t="s">
        <v>534</v>
      </c>
      <c r="D145" s="143" t="s">
        <v>215</v>
      </c>
      <c r="E145" s="141" t="s">
        <v>148</v>
      </c>
      <c r="F145" s="141" t="s">
        <v>17</v>
      </c>
      <c r="G145" s="148" t="s">
        <v>384</v>
      </c>
      <c r="H145" s="174">
        <v>1</v>
      </c>
      <c r="I145" s="174"/>
      <c r="J145" s="174"/>
      <c r="K145" s="174">
        <v>1</v>
      </c>
      <c r="L145" s="174"/>
      <c r="M145" s="157"/>
      <c r="N145" s="157"/>
      <c r="O145" s="158"/>
      <c r="P145" s="171"/>
      <c r="Q145" s="171"/>
      <c r="R145" s="171"/>
      <c r="S145" s="171"/>
      <c r="T145" s="171"/>
      <c r="U145" s="171"/>
      <c r="V145" s="171"/>
      <c r="W145" s="171"/>
      <c r="X145" s="171"/>
      <c r="Y145" s="171"/>
      <c r="Z145" s="171"/>
      <c r="AA145" s="171"/>
      <c r="AB145" s="171"/>
      <c r="AC145" s="171"/>
      <c r="AD145" s="171"/>
      <c r="AE145" s="171"/>
      <c r="AF145" s="171"/>
      <c r="AG145" s="171"/>
    </row>
    <row r="146" spans="1:33" s="161" customFormat="1" ht="198" x14ac:dyDescent="0.25">
      <c r="A146" s="141"/>
      <c r="B146" s="141" t="s">
        <v>533</v>
      </c>
      <c r="C146" s="142" t="s">
        <v>576</v>
      </c>
      <c r="D146" s="143" t="s">
        <v>215</v>
      </c>
      <c r="E146" s="141" t="s">
        <v>148</v>
      </c>
      <c r="F146" s="141" t="s">
        <v>17</v>
      </c>
      <c r="G146" s="148" t="s">
        <v>575</v>
      </c>
      <c r="H146" s="149">
        <v>1</v>
      </c>
      <c r="I146" s="149"/>
      <c r="J146" s="149"/>
      <c r="K146" s="149">
        <v>1</v>
      </c>
      <c r="L146" s="149"/>
      <c r="M146" s="172"/>
      <c r="N146" s="172"/>
      <c r="O146" s="173"/>
      <c r="P146" s="169"/>
      <c r="Q146" s="169"/>
      <c r="R146" s="169"/>
      <c r="S146" s="169"/>
      <c r="T146" s="169"/>
      <c r="U146" s="169"/>
      <c r="V146" s="169"/>
      <c r="W146" s="169"/>
      <c r="X146" s="169"/>
      <c r="Y146" s="169"/>
      <c r="Z146" s="169"/>
      <c r="AA146" s="169"/>
      <c r="AB146" s="169"/>
      <c r="AC146" s="169"/>
      <c r="AD146" s="169"/>
      <c r="AE146" s="169"/>
      <c r="AF146" s="169"/>
      <c r="AG146" s="170"/>
    </row>
    <row r="147" spans="1:33" s="161" customFormat="1" ht="126" x14ac:dyDescent="0.25">
      <c r="A147" s="141">
        <v>145</v>
      </c>
      <c r="B147" s="141" t="s">
        <v>524</v>
      </c>
      <c r="C147" s="142" t="s">
        <v>531</v>
      </c>
      <c r="D147" s="143" t="s">
        <v>215</v>
      </c>
      <c r="E147" s="141" t="s">
        <v>134</v>
      </c>
      <c r="F147" s="141" t="s">
        <v>68</v>
      </c>
      <c r="G147" s="148" t="s">
        <v>532</v>
      </c>
      <c r="H147" s="149">
        <v>1</v>
      </c>
      <c r="I147" s="149"/>
      <c r="J147" s="149"/>
      <c r="K147" s="149">
        <v>1</v>
      </c>
      <c r="L147" s="149"/>
      <c r="M147" s="172"/>
      <c r="N147" s="172"/>
      <c r="O147" s="173"/>
      <c r="P147" s="169"/>
      <c r="Q147" s="169"/>
      <c r="R147" s="169"/>
      <c r="S147" s="169"/>
      <c r="T147" s="169"/>
      <c r="U147" s="169"/>
      <c r="V147" s="169"/>
      <c r="W147" s="169"/>
      <c r="X147" s="169"/>
      <c r="Y147" s="169"/>
      <c r="Z147" s="169"/>
      <c r="AA147" s="169"/>
      <c r="AB147" s="169"/>
      <c r="AC147" s="169"/>
      <c r="AD147" s="169"/>
      <c r="AE147" s="169"/>
      <c r="AF147" s="169"/>
      <c r="AG147" s="170"/>
    </row>
    <row r="148" spans="1:33" s="161" customFormat="1" ht="108" x14ac:dyDescent="0.25">
      <c r="A148" s="141">
        <v>146</v>
      </c>
      <c r="B148" s="141" t="s">
        <v>536</v>
      </c>
      <c r="C148" s="142" t="s">
        <v>535</v>
      </c>
      <c r="D148" s="143" t="s">
        <v>215</v>
      </c>
      <c r="E148" s="141" t="s">
        <v>148</v>
      </c>
      <c r="F148" s="141" t="s">
        <v>17</v>
      </c>
      <c r="G148" s="148" t="s">
        <v>537</v>
      </c>
      <c r="H148" s="174">
        <v>1</v>
      </c>
      <c r="I148" s="174"/>
      <c r="J148" s="174"/>
      <c r="K148" s="174">
        <v>1</v>
      </c>
      <c r="L148" s="174"/>
      <c r="M148" s="157"/>
      <c r="N148" s="157"/>
      <c r="O148" s="158"/>
      <c r="P148" s="171"/>
      <c r="Q148" s="171"/>
      <c r="R148" s="171"/>
      <c r="S148" s="171"/>
      <c r="T148" s="171"/>
      <c r="U148" s="171"/>
      <c r="V148" s="171"/>
      <c r="W148" s="171"/>
      <c r="X148" s="171"/>
      <c r="Y148" s="171"/>
      <c r="Z148" s="171"/>
      <c r="AA148" s="171"/>
      <c r="AB148" s="171"/>
      <c r="AC148" s="171"/>
      <c r="AD148" s="171"/>
      <c r="AE148" s="171"/>
      <c r="AF148" s="171"/>
      <c r="AG148" s="171"/>
    </row>
    <row r="149" spans="1:33" s="161" customFormat="1" ht="90" x14ac:dyDescent="0.25">
      <c r="A149" s="141">
        <v>147</v>
      </c>
      <c r="B149" s="141" t="s">
        <v>536</v>
      </c>
      <c r="C149" s="142" t="s">
        <v>540</v>
      </c>
      <c r="D149" s="143" t="s">
        <v>215</v>
      </c>
      <c r="E149" s="141" t="s">
        <v>148</v>
      </c>
      <c r="F149" s="141" t="s">
        <v>17</v>
      </c>
      <c r="G149" s="148" t="s">
        <v>541</v>
      </c>
      <c r="H149" s="174">
        <v>1</v>
      </c>
      <c r="I149" s="174"/>
      <c r="J149" s="174"/>
      <c r="K149" s="174">
        <v>1</v>
      </c>
      <c r="L149" s="174"/>
      <c r="M149" s="157"/>
      <c r="N149" s="157"/>
      <c r="O149" s="158"/>
      <c r="P149" s="171"/>
      <c r="Q149" s="171"/>
      <c r="R149" s="171"/>
      <c r="S149" s="171"/>
      <c r="T149" s="171"/>
      <c r="U149" s="171"/>
      <c r="V149" s="171"/>
      <c r="W149" s="171"/>
      <c r="X149" s="171"/>
      <c r="Y149" s="171"/>
      <c r="Z149" s="171"/>
      <c r="AA149" s="171"/>
      <c r="AB149" s="171"/>
      <c r="AC149" s="171"/>
      <c r="AD149" s="171"/>
      <c r="AE149" s="171"/>
      <c r="AF149" s="171"/>
      <c r="AG149" s="171"/>
    </row>
    <row r="150" spans="1:33" s="161" customFormat="1" ht="72" x14ac:dyDescent="0.25">
      <c r="A150" s="141">
        <v>148</v>
      </c>
      <c r="B150" s="141" t="s">
        <v>536</v>
      </c>
      <c r="C150" s="142" t="s">
        <v>538</v>
      </c>
      <c r="D150" s="143" t="s">
        <v>215</v>
      </c>
      <c r="E150" s="141" t="s">
        <v>148</v>
      </c>
      <c r="F150" s="141" t="s">
        <v>17</v>
      </c>
      <c r="G150" s="148" t="s">
        <v>539</v>
      </c>
      <c r="H150" s="174">
        <v>1</v>
      </c>
      <c r="I150" s="174"/>
      <c r="J150" s="174"/>
      <c r="K150" s="174">
        <v>1</v>
      </c>
      <c r="L150" s="174"/>
      <c r="M150" s="157"/>
      <c r="N150" s="157"/>
      <c r="O150" s="158"/>
      <c r="P150" s="171"/>
      <c r="Q150" s="171"/>
      <c r="R150" s="171"/>
      <c r="S150" s="171"/>
      <c r="T150" s="171"/>
      <c r="U150" s="171"/>
      <c r="V150" s="171"/>
      <c r="W150" s="171"/>
      <c r="X150" s="171"/>
      <c r="Y150" s="171"/>
      <c r="Z150" s="171"/>
      <c r="AA150" s="171"/>
      <c r="AB150" s="171"/>
      <c r="AC150" s="171"/>
      <c r="AD150" s="171"/>
      <c r="AE150" s="171"/>
      <c r="AF150" s="171"/>
      <c r="AG150" s="171"/>
    </row>
    <row r="151" spans="1:33" s="161" customFormat="1" ht="108" x14ac:dyDescent="0.25">
      <c r="A151" s="141">
        <v>149</v>
      </c>
      <c r="B151" s="141" t="s">
        <v>94</v>
      </c>
      <c r="C151" s="142" t="s">
        <v>173</v>
      </c>
      <c r="D151" s="143" t="s">
        <v>215</v>
      </c>
      <c r="E151" s="141" t="s">
        <v>134</v>
      </c>
      <c r="F151" s="141" t="s">
        <v>22</v>
      </c>
      <c r="G151" s="148" t="s">
        <v>95</v>
      </c>
      <c r="H151" s="174">
        <v>1</v>
      </c>
      <c r="I151" s="174"/>
      <c r="J151" s="174"/>
      <c r="K151" s="174">
        <v>1</v>
      </c>
      <c r="L151" s="174"/>
      <c r="M151" s="157"/>
      <c r="N151" s="157"/>
      <c r="O151" s="158"/>
      <c r="P151" s="171"/>
      <c r="Q151" s="171"/>
      <c r="R151" s="171"/>
      <c r="S151" s="171"/>
      <c r="T151" s="171"/>
      <c r="U151" s="171"/>
      <c r="V151" s="171"/>
      <c r="W151" s="171"/>
      <c r="X151" s="171"/>
      <c r="Y151" s="171"/>
      <c r="Z151" s="171"/>
      <c r="AA151" s="171"/>
      <c r="AB151" s="171"/>
      <c r="AC151" s="171"/>
      <c r="AD151" s="171"/>
      <c r="AE151" s="171"/>
      <c r="AF151" s="171"/>
      <c r="AG151" s="171"/>
    </row>
    <row r="152" spans="1:33" s="161" customFormat="1" ht="180" x14ac:dyDescent="0.25">
      <c r="A152" s="141">
        <v>150</v>
      </c>
      <c r="B152" s="141" t="s">
        <v>560</v>
      </c>
      <c r="C152" s="142" t="s">
        <v>564</v>
      </c>
      <c r="D152" s="143" t="s">
        <v>215</v>
      </c>
      <c r="E152" s="141" t="s">
        <v>148</v>
      </c>
      <c r="F152" s="141" t="s">
        <v>17</v>
      </c>
      <c r="G152" s="148" t="s">
        <v>565</v>
      </c>
      <c r="H152" s="174">
        <v>1</v>
      </c>
      <c r="I152" s="174"/>
      <c r="J152" s="174"/>
      <c r="K152" s="174">
        <v>1</v>
      </c>
      <c r="L152" s="174"/>
      <c r="M152" s="157"/>
      <c r="N152" s="157"/>
      <c r="O152" s="158"/>
      <c r="P152" s="171"/>
      <c r="Q152" s="171"/>
      <c r="R152" s="171"/>
      <c r="S152" s="171"/>
      <c r="T152" s="171"/>
      <c r="U152" s="171"/>
      <c r="V152" s="171"/>
      <c r="W152" s="171"/>
      <c r="X152" s="171"/>
      <c r="Y152" s="171"/>
      <c r="Z152" s="171"/>
      <c r="AA152" s="171"/>
      <c r="AB152" s="171"/>
      <c r="AC152" s="171"/>
      <c r="AD152" s="171"/>
      <c r="AE152" s="171"/>
      <c r="AF152" s="171"/>
      <c r="AG152" s="171"/>
    </row>
    <row r="153" spans="1:33" s="161" customFormat="1" ht="144" x14ac:dyDescent="0.25">
      <c r="A153" s="141">
        <v>151</v>
      </c>
      <c r="B153" s="141" t="s">
        <v>560</v>
      </c>
      <c r="C153" s="142" t="s">
        <v>566</v>
      </c>
      <c r="D153" s="143" t="s">
        <v>215</v>
      </c>
      <c r="E153" s="141" t="s">
        <v>148</v>
      </c>
      <c r="F153" s="141" t="s">
        <v>17</v>
      </c>
      <c r="G153" s="148" t="s">
        <v>567</v>
      </c>
      <c r="H153" s="174">
        <v>1</v>
      </c>
      <c r="I153" s="174"/>
      <c r="J153" s="174"/>
      <c r="K153" s="174">
        <v>1</v>
      </c>
      <c r="L153" s="174"/>
      <c r="M153" s="157"/>
      <c r="N153" s="157"/>
      <c r="O153" s="158"/>
      <c r="P153" s="171"/>
      <c r="Q153" s="171"/>
      <c r="R153" s="171"/>
      <c r="S153" s="171"/>
      <c r="T153" s="171"/>
      <c r="U153" s="171"/>
      <c r="V153" s="171"/>
      <c r="W153" s="171"/>
      <c r="X153" s="171"/>
      <c r="Y153" s="171"/>
      <c r="Z153" s="171"/>
      <c r="AA153" s="171"/>
      <c r="AB153" s="171"/>
      <c r="AC153" s="171"/>
      <c r="AD153" s="171"/>
      <c r="AE153" s="171"/>
      <c r="AF153" s="171"/>
      <c r="AG153" s="171"/>
    </row>
    <row r="154" spans="1:33" s="161" customFormat="1" ht="162" x14ac:dyDescent="0.25">
      <c r="A154" s="141">
        <v>152</v>
      </c>
      <c r="B154" s="141" t="s">
        <v>560</v>
      </c>
      <c r="C154" s="142" t="s">
        <v>568</v>
      </c>
      <c r="D154" s="143" t="s">
        <v>215</v>
      </c>
      <c r="E154" s="141" t="s">
        <v>148</v>
      </c>
      <c r="F154" s="141" t="s">
        <v>17</v>
      </c>
      <c r="G154" s="148" t="s">
        <v>569</v>
      </c>
      <c r="H154" s="174">
        <v>1</v>
      </c>
      <c r="I154" s="174"/>
      <c r="J154" s="174"/>
      <c r="K154" s="174">
        <v>1</v>
      </c>
      <c r="L154" s="174"/>
      <c r="M154" s="157"/>
      <c r="N154" s="157"/>
      <c r="O154" s="158"/>
      <c r="P154" s="171"/>
      <c r="Q154" s="171"/>
      <c r="R154" s="171"/>
      <c r="S154" s="171"/>
      <c r="T154" s="171"/>
      <c r="U154" s="171"/>
      <c r="V154" s="171"/>
      <c r="W154" s="171"/>
      <c r="X154" s="171"/>
      <c r="Y154" s="171"/>
      <c r="Z154" s="171"/>
      <c r="AA154" s="171"/>
      <c r="AB154" s="171"/>
      <c r="AC154" s="171"/>
      <c r="AD154" s="171"/>
      <c r="AE154" s="171"/>
      <c r="AF154" s="171"/>
      <c r="AG154" s="171"/>
    </row>
    <row r="155" spans="1:33" s="161" customFormat="1" ht="144" customHeight="1" x14ac:dyDescent="0.25">
      <c r="A155" s="141">
        <v>153</v>
      </c>
      <c r="B155" s="141" t="s">
        <v>524</v>
      </c>
      <c r="C155" s="142" t="s">
        <v>542</v>
      </c>
      <c r="D155" s="143" t="s">
        <v>543</v>
      </c>
      <c r="E155" s="141" t="s">
        <v>3</v>
      </c>
      <c r="F155" s="141" t="s">
        <v>6</v>
      </c>
      <c r="G155" s="148" t="s">
        <v>544</v>
      </c>
      <c r="H155" s="174">
        <v>1</v>
      </c>
      <c r="I155" s="174"/>
      <c r="J155" s="174"/>
      <c r="K155" s="174">
        <v>1</v>
      </c>
      <c r="L155" s="174"/>
      <c r="M155" s="157"/>
      <c r="N155" s="157" t="s">
        <v>548</v>
      </c>
      <c r="O155" s="158"/>
      <c r="P155" s="171"/>
      <c r="Q155" s="171"/>
      <c r="R155" s="171"/>
      <c r="S155" s="171"/>
      <c r="T155" s="171"/>
      <c r="U155" s="171"/>
      <c r="V155" s="171"/>
      <c r="W155" s="171"/>
      <c r="X155" s="171"/>
      <c r="Y155" s="171"/>
      <c r="Z155" s="171"/>
      <c r="AA155" s="171"/>
      <c r="AB155" s="171"/>
      <c r="AC155" s="171"/>
      <c r="AD155" s="171"/>
      <c r="AE155" s="171"/>
      <c r="AF155" s="171"/>
      <c r="AG155" s="171"/>
    </row>
    <row r="156" spans="1:33" s="161" customFormat="1" ht="90" customHeight="1" x14ac:dyDescent="0.25">
      <c r="A156" s="141">
        <v>154</v>
      </c>
      <c r="B156" s="141" t="s">
        <v>254</v>
      </c>
      <c r="C156" s="142" t="s">
        <v>468</v>
      </c>
      <c r="D156" s="143" t="s">
        <v>255</v>
      </c>
      <c r="E156" s="141" t="s">
        <v>161</v>
      </c>
      <c r="F156" s="141" t="s">
        <v>9</v>
      </c>
      <c r="G156" s="148" t="s">
        <v>256</v>
      </c>
      <c r="H156" s="174">
        <v>1</v>
      </c>
      <c r="I156" s="174"/>
      <c r="J156" s="174"/>
      <c r="K156" s="174">
        <v>1</v>
      </c>
      <c r="L156" s="174"/>
      <c r="M156" s="157"/>
      <c r="N156" s="157"/>
      <c r="O156" s="158"/>
      <c r="P156" s="171"/>
      <c r="Q156" s="171"/>
      <c r="R156" s="171"/>
      <c r="S156" s="171"/>
      <c r="T156" s="171"/>
      <c r="U156" s="171"/>
      <c r="V156" s="171"/>
      <c r="W156" s="171"/>
      <c r="X156" s="171"/>
      <c r="Y156" s="171"/>
      <c r="Z156" s="171"/>
      <c r="AA156" s="171"/>
      <c r="AB156" s="171"/>
      <c r="AC156" s="171"/>
      <c r="AD156" s="171"/>
      <c r="AE156" s="171"/>
      <c r="AF156" s="171"/>
      <c r="AG156" s="171"/>
    </row>
    <row r="157" spans="1:33" s="161" customFormat="1" ht="72" x14ac:dyDescent="0.25">
      <c r="A157" s="141">
        <v>155</v>
      </c>
      <c r="B157" s="141" t="s">
        <v>217</v>
      </c>
      <c r="C157" s="142" t="s">
        <v>491</v>
      </c>
      <c r="D157" s="143" t="s">
        <v>218</v>
      </c>
      <c r="E157" s="141" t="s">
        <v>160</v>
      </c>
      <c r="F157" s="141" t="s">
        <v>25</v>
      </c>
      <c r="G157" s="148" t="s">
        <v>219</v>
      </c>
      <c r="H157" s="174">
        <v>1</v>
      </c>
      <c r="I157" s="174"/>
      <c r="J157" s="174"/>
      <c r="K157" s="174">
        <v>1</v>
      </c>
      <c r="L157" s="174"/>
      <c r="M157" s="157"/>
      <c r="N157" s="157"/>
      <c r="O157" s="158"/>
      <c r="P157" s="171"/>
      <c r="Q157" s="171"/>
      <c r="R157" s="171"/>
      <c r="S157" s="171"/>
      <c r="T157" s="171"/>
      <c r="U157" s="171"/>
      <c r="V157" s="171"/>
      <c r="W157" s="171"/>
      <c r="X157" s="171"/>
      <c r="Y157" s="171"/>
      <c r="Z157" s="171"/>
      <c r="AA157" s="171"/>
      <c r="AB157" s="171"/>
      <c r="AC157" s="171"/>
      <c r="AD157" s="171"/>
      <c r="AE157" s="171"/>
      <c r="AF157" s="171"/>
      <c r="AG157" s="171"/>
    </row>
    <row r="158" spans="1:33" s="161" customFormat="1" ht="198" x14ac:dyDescent="0.25">
      <c r="A158" s="141">
        <v>156</v>
      </c>
      <c r="B158" s="141" t="s">
        <v>248</v>
      </c>
      <c r="C158" s="142" t="s">
        <v>473</v>
      </c>
      <c r="D158" s="143" t="s">
        <v>218</v>
      </c>
      <c r="E158" s="141" t="s">
        <v>148</v>
      </c>
      <c r="F158" s="141" t="s">
        <v>154</v>
      </c>
      <c r="G158" s="148" t="s">
        <v>249</v>
      </c>
      <c r="H158" s="174">
        <v>1</v>
      </c>
      <c r="I158" s="174"/>
      <c r="J158" s="174"/>
      <c r="K158" s="174">
        <v>1</v>
      </c>
      <c r="L158" s="174"/>
      <c r="M158" s="157"/>
      <c r="N158" s="157"/>
      <c r="O158" s="158"/>
      <c r="P158" s="171"/>
      <c r="Q158" s="171"/>
      <c r="R158" s="171"/>
      <c r="S158" s="171"/>
      <c r="T158" s="171"/>
      <c r="U158" s="171"/>
      <c r="V158" s="171"/>
      <c r="W158" s="171"/>
      <c r="X158" s="171"/>
      <c r="Y158" s="171"/>
      <c r="Z158" s="171"/>
      <c r="AA158" s="171"/>
      <c r="AB158" s="171"/>
      <c r="AC158" s="171"/>
      <c r="AD158" s="171"/>
      <c r="AE158" s="171"/>
      <c r="AF158" s="171"/>
      <c r="AG158" s="171"/>
    </row>
    <row r="159" spans="1:33" s="161" customFormat="1" ht="162" x14ac:dyDescent="0.25">
      <c r="A159" s="141">
        <v>157</v>
      </c>
      <c r="B159" s="141" t="s">
        <v>87</v>
      </c>
      <c r="C159" s="142" t="s">
        <v>462</v>
      </c>
      <c r="D159" s="143" t="s">
        <v>218</v>
      </c>
      <c r="E159" s="141" t="s">
        <v>3</v>
      </c>
      <c r="F159" s="141" t="s">
        <v>145</v>
      </c>
      <c r="G159" s="148" t="s">
        <v>263</v>
      </c>
      <c r="H159" s="174">
        <v>1</v>
      </c>
      <c r="I159" s="174"/>
      <c r="J159" s="174"/>
      <c r="K159" s="174">
        <v>1</v>
      </c>
      <c r="L159" s="174"/>
      <c r="M159" s="157"/>
      <c r="N159" s="157"/>
      <c r="O159" s="158"/>
      <c r="P159" s="171"/>
      <c r="Q159" s="171"/>
      <c r="R159" s="171"/>
      <c r="S159" s="171"/>
      <c r="T159" s="171"/>
      <c r="U159" s="171"/>
      <c r="V159" s="171"/>
      <c r="W159" s="171"/>
      <c r="X159" s="171"/>
      <c r="Y159" s="171"/>
      <c r="Z159" s="171"/>
      <c r="AA159" s="171"/>
      <c r="AB159" s="171"/>
      <c r="AC159" s="171"/>
      <c r="AD159" s="171"/>
      <c r="AE159" s="171"/>
      <c r="AF159" s="171"/>
      <c r="AG159" s="171"/>
    </row>
    <row r="160" spans="1:33" s="161" customFormat="1" ht="126" x14ac:dyDescent="0.25">
      <c r="A160" s="141">
        <v>158</v>
      </c>
      <c r="B160" s="141" t="s">
        <v>87</v>
      </c>
      <c r="C160" s="142" t="s">
        <v>461</v>
      </c>
      <c r="D160" s="143" t="s">
        <v>218</v>
      </c>
      <c r="E160" s="141" t="s">
        <v>3</v>
      </c>
      <c r="F160" s="141" t="s">
        <v>114</v>
      </c>
      <c r="G160" s="148" t="s">
        <v>264</v>
      </c>
      <c r="H160" s="174">
        <v>1</v>
      </c>
      <c r="I160" s="174"/>
      <c r="J160" s="174"/>
      <c r="K160" s="174">
        <v>1</v>
      </c>
      <c r="L160" s="174"/>
      <c r="M160" s="157"/>
      <c r="N160" s="157"/>
      <c r="O160" s="158"/>
      <c r="P160" s="171"/>
      <c r="Q160" s="171"/>
      <c r="R160" s="171"/>
      <c r="S160" s="171"/>
      <c r="T160" s="171"/>
      <c r="U160" s="171"/>
      <c r="V160" s="171"/>
      <c r="W160" s="171"/>
      <c r="X160" s="171"/>
      <c r="Y160" s="171"/>
      <c r="Z160" s="171"/>
      <c r="AA160" s="171"/>
      <c r="AB160" s="171"/>
      <c r="AC160" s="171"/>
      <c r="AD160" s="171"/>
      <c r="AE160" s="171"/>
      <c r="AF160" s="171"/>
      <c r="AG160" s="171"/>
    </row>
    <row r="161" spans="1:33" s="161" customFormat="1" ht="162" x14ac:dyDescent="0.25">
      <c r="A161" s="141">
        <v>159</v>
      </c>
      <c r="B161" s="141" t="s">
        <v>87</v>
      </c>
      <c r="C161" s="142" t="s">
        <v>460</v>
      </c>
      <c r="D161" s="143" t="s">
        <v>218</v>
      </c>
      <c r="E161" s="141" t="s">
        <v>3</v>
      </c>
      <c r="F161" s="141" t="s">
        <v>145</v>
      </c>
      <c r="G161" s="148" t="s">
        <v>265</v>
      </c>
      <c r="H161" s="174">
        <v>1</v>
      </c>
      <c r="I161" s="174"/>
      <c r="J161" s="174"/>
      <c r="K161" s="174">
        <v>1</v>
      </c>
      <c r="L161" s="174"/>
      <c r="M161" s="157"/>
      <c r="N161" s="157"/>
      <c r="O161" s="158"/>
      <c r="P161" s="171"/>
      <c r="Q161" s="171"/>
      <c r="R161" s="171"/>
      <c r="S161" s="171"/>
      <c r="T161" s="171"/>
      <c r="U161" s="171"/>
      <c r="V161" s="171"/>
      <c r="W161" s="171"/>
      <c r="X161" s="171"/>
      <c r="Y161" s="171"/>
      <c r="Z161" s="171"/>
      <c r="AA161" s="171"/>
      <c r="AB161" s="171"/>
      <c r="AC161" s="171"/>
      <c r="AD161" s="171"/>
      <c r="AE161" s="171"/>
      <c r="AF161" s="171"/>
      <c r="AG161" s="171"/>
    </row>
    <row r="162" spans="1:33" s="161" customFormat="1" ht="162" hidden="1" x14ac:dyDescent="0.25">
      <c r="A162" s="141">
        <v>160</v>
      </c>
      <c r="B162" s="141" t="s">
        <v>271</v>
      </c>
      <c r="C162" s="142" t="s">
        <v>455</v>
      </c>
      <c r="D162" s="143" t="s">
        <v>218</v>
      </c>
      <c r="E162" s="141" t="s">
        <v>148</v>
      </c>
      <c r="F162" s="141" t="s">
        <v>17</v>
      </c>
      <c r="G162" s="148" t="s">
        <v>272</v>
      </c>
      <c r="H162" s="174">
        <v>1</v>
      </c>
      <c r="I162" s="174"/>
      <c r="J162" s="174">
        <v>1</v>
      </c>
      <c r="K162" s="174"/>
      <c r="L162" s="178" t="s">
        <v>501</v>
      </c>
      <c r="M162" s="157"/>
      <c r="N162" s="157"/>
      <c r="O162" s="158"/>
      <c r="P162" s="171"/>
      <c r="Q162" s="171"/>
      <c r="R162" s="171"/>
      <c r="S162" s="171"/>
      <c r="T162" s="171"/>
      <c r="U162" s="171"/>
      <c r="V162" s="171"/>
      <c r="W162" s="171"/>
      <c r="X162" s="171"/>
      <c r="Y162" s="171"/>
      <c r="Z162" s="171"/>
      <c r="AA162" s="171"/>
      <c r="AB162" s="171"/>
      <c r="AC162" s="171"/>
      <c r="AD162" s="171"/>
      <c r="AE162" s="171"/>
      <c r="AF162" s="171"/>
      <c r="AG162" s="171"/>
    </row>
    <row r="163" spans="1:33" s="161" customFormat="1" ht="198" x14ac:dyDescent="0.25">
      <c r="A163" s="141">
        <v>161</v>
      </c>
      <c r="B163" s="141" t="s">
        <v>100</v>
      </c>
      <c r="C163" s="142" t="s">
        <v>419</v>
      </c>
      <c r="D163" s="143" t="s">
        <v>218</v>
      </c>
      <c r="E163" s="141" t="s">
        <v>134</v>
      </c>
      <c r="F163" s="141" t="s">
        <v>68</v>
      </c>
      <c r="G163" s="148" t="s">
        <v>346</v>
      </c>
      <c r="H163" s="174">
        <v>1</v>
      </c>
      <c r="I163" s="174"/>
      <c r="J163" s="174"/>
      <c r="K163" s="174">
        <v>1</v>
      </c>
      <c r="L163" s="174"/>
      <c r="M163" s="157"/>
      <c r="N163" s="157"/>
      <c r="O163" s="158"/>
      <c r="P163" s="171"/>
      <c r="Q163" s="171"/>
      <c r="R163" s="171"/>
      <c r="S163" s="171"/>
      <c r="T163" s="171"/>
      <c r="U163" s="171"/>
      <c r="V163" s="171"/>
      <c r="W163" s="171"/>
      <c r="X163" s="171"/>
      <c r="Y163" s="171"/>
      <c r="Z163" s="171"/>
      <c r="AA163" s="171"/>
      <c r="AB163" s="171"/>
      <c r="AC163" s="171"/>
      <c r="AD163" s="171"/>
      <c r="AE163" s="171"/>
      <c r="AF163" s="171"/>
      <c r="AG163" s="171"/>
    </row>
    <row r="164" spans="1:33" ht="35.1" customHeight="1" x14ac:dyDescent="0.2"/>
    <row r="165" spans="1:33" ht="35.1" customHeight="1" x14ac:dyDescent="0.2"/>
    <row r="168" spans="1:33" ht="21" customHeight="1" x14ac:dyDescent="0.2">
      <c r="E168" s="131"/>
    </row>
  </sheetData>
  <autoFilter ref="A2:AG163">
    <filterColumn colId="9">
      <filters blank="1"/>
    </filterColumn>
    <filterColumn colId="11">
      <filters blank="1">
        <filter val="1"/>
      </filters>
    </filterColumn>
  </autoFilter>
  <mergeCells count="1">
    <mergeCell ref="A1:F1"/>
  </mergeCells>
  <printOptions horizontalCentered="1"/>
  <pageMargins left="0.19685039370078741" right="0.19685039370078741" top="0.39370078740157483" bottom="0.19685039370078741" header="0.19685039370078741" footer="0.19685039370078741"/>
  <pageSetup scale="49" fitToHeight="0" orientation="portrait" useFirstPageNumber="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61"/>
  <sheetViews>
    <sheetView showZeros="0" view="pageBreakPreview" topLeftCell="B1" zoomScale="70" zoomScaleNormal="55" zoomScaleSheetLayoutView="70" workbookViewId="0">
      <pane ySplit="7" topLeftCell="A8" activePane="bottomLeft" state="frozen"/>
      <selection pane="bottomLeft" activeCell="O41" sqref="O41"/>
    </sheetView>
  </sheetViews>
  <sheetFormatPr defaultColWidth="9.140625" defaultRowHeight="15" x14ac:dyDescent="0.25"/>
  <cols>
    <col min="1" max="1" width="38.5703125" style="36" hidden="1" customWidth="1"/>
    <col min="2" max="2" width="5.28515625" style="36" customWidth="1"/>
    <col min="3" max="3" width="64.85546875" style="36" customWidth="1"/>
    <col min="4" max="4" width="18.5703125" style="36" customWidth="1"/>
    <col min="5" max="5" width="19" style="36" customWidth="1"/>
    <col min="6" max="6" width="12.7109375" style="36" customWidth="1"/>
    <col min="7" max="7" width="13.85546875" style="36" customWidth="1"/>
    <col min="8" max="9" width="12.140625" style="36" customWidth="1"/>
    <col min="10" max="10" width="22.140625" style="36" customWidth="1"/>
    <col min="11" max="11" width="17.140625" style="36" hidden="1" customWidth="1"/>
    <col min="12" max="12" width="11.140625" style="36" hidden="1" customWidth="1"/>
    <col min="13" max="13" width="19.42578125" style="36" customWidth="1"/>
    <col min="14" max="14" width="14.85546875" style="36" customWidth="1"/>
    <col min="15" max="16" width="12.140625" style="36" customWidth="1"/>
    <col min="17" max="17" width="21.28515625" style="36" customWidth="1"/>
    <col min="18" max="18" width="17.7109375" style="36" customWidth="1"/>
    <col min="19" max="19" width="21.28515625" style="36" hidden="1" customWidth="1"/>
    <col min="20" max="20" width="19.5703125" style="6" hidden="1" customWidth="1"/>
    <col min="21" max="16384" width="9.140625" style="36"/>
  </cols>
  <sheetData>
    <row r="1" spans="1:100" ht="44.25" customHeight="1" x14ac:dyDescent="0.25">
      <c r="A1" s="43"/>
      <c r="B1" s="207" t="s">
        <v>141</v>
      </c>
      <c r="C1" s="207"/>
      <c r="D1" s="207"/>
      <c r="E1" s="207"/>
      <c r="F1" s="207"/>
      <c r="G1" s="207"/>
      <c r="H1" s="207"/>
      <c r="I1" s="207"/>
      <c r="J1" s="207"/>
      <c r="K1" s="207"/>
      <c r="L1" s="207"/>
      <c r="M1" s="207"/>
      <c r="N1" s="207"/>
      <c r="O1" s="207"/>
      <c r="P1" s="207"/>
      <c r="Q1" s="207"/>
      <c r="R1" s="207"/>
      <c r="S1" s="207"/>
      <c r="T1" s="207"/>
    </row>
    <row r="2" spans="1:100" s="37" customFormat="1" ht="23.25" customHeight="1" thickBot="1" x14ac:dyDescent="0.3">
      <c r="A2" s="44"/>
      <c r="B2" s="61"/>
      <c r="C2" s="63"/>
      <c r="D2" s="63"/>
      <c r="E2" s="63"/>
      <c r="F2" s="63"/>
      <c r="G2" s="63"/>
      <c r="H2" s="63"/>
      <c r="I2" s="63"/>
      <c r="J2" s="63"/>
      <c r="K2" s="63"/>
      <c r="L2" s="63"/>
      <c r="M2" s="63"/>
      <c r="N2" s="61"/>
      <c r="O2" s="61"/>
      <c r="P2" s="117" t="s">
        <v>146</v>
      </c>
      <c r="Q2" s="61"/>
      <c r="R2" s="62"/>
      <c r="S2" s="61"/>
      <c r="T2" s="61"/>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row>
    <row r="3" spans="1:100" s="29" customFormat="1" ht="25.5" customHeight="1" x14ac:dyDescent="0.25">
      <c r="A3" s="100"/>
      <c r="B3" s="187" t="s">
        <v>0</v>
      </c>
      <c r="C3" s="181" t="s">
        <v>70</v>
      </c>
      <c r="D3" s="181" t="s">
        <v>143</v>
      </c>
      <c r="E3" s="181" t="s">
        <v>144</v>
      </c>
      <c r="F3" s="181" t="s">
        <v>142</v>
      </c>
      <c r="G3" s="181" t="s">
        <v>127</v>
      </c>
      <c r="H3" s="181"/>
      <c r="I3" s="181"/>
      <c r="J3" s="181"/>
      <c r="K3" s="181"/>
      <c r="L3" s="181"/>
      <c r="M3" s="181"/>
      <c r="N3" s="181"/>
      <c r="O3" s="181"/>
      <c r="P3" s="181"/>
      <c r="Q3" s="181"/>
      <c r="R3" s="203"/>
      <c r="S3" s="98"/>
      <c r="T3" s="97"/>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row>
    <row r="4" spans="1:100" s="29" customFormat="1" ht="21" customHeight="1" x14ac:dyDescent="0.25">
      <c r="A4" s="101"/>
      <c r="B4" s="188"/>
      <c r="C4" s="182"/>
      <c r="D4" s="182"/>
      <c r="E4" s="182"/>
      <c r="F4" s="182"/>
      <c r="G4" s="198" t="s">
        <v>139</v>
      </c>
      <c r="H4" s="182" t="s">
        <v>140</v>
      </c>
      <c r="I4" s="182"/>
      <c r="J4" s="182"/>
      <c r="K4" s="182"/>
      <c r="L4" s="182"/>
      <c r="M4" s="182"/>
      <c r="N4" s="198" t="s">
        <v>138</v>
      </c>
      <c r="O4" s="182" t="s">
        <v>140</v>
      </c>
      <c r="P4" s="182"/>
      <c r="Q4" s="182"/>
      <c r="R4" s="202"/>
      <c r="S4" s="99"/>
      <c r="T4" s="9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row>
    <row r="5" spans="1:100" s="29" customFormat="1" ht="21" customHeight="1" x14ac:dyDescent="0.25">
      <c r="A5" s="101"/>
      <c r="B5" s="188"/>
      <c r="C5" s="182"/>
      <c r="D5" s="182"/>
      <c r="E5" s="182"/>
      <c r="F5" s="182"/>
      <c r="G5" s="198"/>
      <c r="H5" s="204" t="s">
        <v>1</v>
      </c>
      <c r="I5" s="204"/>
      <c r="J5" s="182" t="s">
        <v>128</v>
      </c>
      <c r="K5" s="182" t="s">
        <v>127</v>
      </c>
      <c r="L5" s="182"/>
      <c r="M5" s="182"/>
      <c r="N5" s="198"/>
      <c r="O5" s="204" t="s">
        <v>1</v>
      </c>
      <c r="P5" s="204"/>
      <c r="Q5" s="182" t="s">
        <v>128</v>
      </c>
      <c r="R5" s="119" t="s">
        <v>127</v>
      </c>
      <c r="S5" s="99"/>
      <c r="T5" s="9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row>
    <row r="6" spans="1:100" s="29" customFormat="1" ht="10.5" customHeight="1" x14ac:dyDescent="0.25">
      <c r="A6" s="101"/>
      <c r="B6" s="188"/>
      <c r="C6" s="182"/>
      <c r="D6" s="182"/>
      <c r="E6" s="182"/>
      <c r="F6" s="182"/>
      <c r="G6" s="198"/>
      <c r="H6" s="204"/>
      <c r="I6" s="204"/>
      <c r="J6" s="182"/>
      <c r="K6" s="190" t="s">
        <v>133</v>
      </c>
      <c r="L6" s="195" t="s">
        <v>132</v>
      </c>
      <c r="M6" s="214" t="s">
        <v>131</v>
      </c>
      <c r="N6" s="198"/>
      <c r="O6" s="204"/>
      <c r="P6" s="204"/>
      <c r="Q6" s="182"/>
      <c r="R6" s="216" t="s">
        <v>133</v>
      </c>
      <c r="S6" s="208" t="s">
        <v>132</v>
      </c>
      <c r="T6" s="210" t="s">
        <v>131</v>
      </c>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row>
    <row r="7" spans="1:100" s="29" customFormat="1" ht="34.5" customHeight="1" thickBot="1" x14ac:dyDescent="0.3">
      <c r="A7" s="102"/>
      <c r="B7" s="189"/>
      <c r="C7" s="183"/>
      <c r="D7" s="183"/>
      <c r="E7" s="183"/>
      <c r="F7" s="183"/>
      <c r="G7" s="199"/>
      <c r="H7" s="118" t="s">
        <v>129</v>
      </c>
      <c r="I7" s="118" t="s">
        <v>130</v>
      </c>
      <c r="J7" s="183"/>
      <c r="K7" s="191"/>
      <c r="L7" s="196"/>
      <c r="M7" s="215"/>
      <c r="N7" s="199"/>
      <c r="O7" s="118" t="s">
        <v>129</v>
      </c>
      <c r="P7" s="118" t="s">
        <v>130</v>
      </c>
      <c r="Q7" s="183"/>
      <c r="R7" s="217"/>
      <c r="S7" s="209"/>
      <c r="T7" s="211"/>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row>
    <row r="8" spans="1:100" s="38" customFormat="1" ht="40.5" customHeight="1" x14ac:dyDescent="0.25">
      <c r="A8" s="103"/>
      <c r="B8" s="212" t="s">
        <v>2</v>
      </c>
      <c r="C8" s="213"/>
      <c r="D8" s="69" t="e">
        <f t="shared" ref="D8:E8" si="0">+D9+D16+D24+D34+D40+D48</f>
        <v>#REF!</v>
      </c>
      <c r="E8" s="69" t="e">
        <f t="shared" si="0"/>
        <v>#REF!</v>
      </c>
      <c r="F8" s="70" t="e">
        <f>+E8/D8</f>
        <v>#REF!</v>
      </c>
      <c r="G8" s="69" t="e">
        <f>+G9+G16+G24+G34+G40+G48</f>
        <v>#REF!</v>
      </c>
      <c r="H8" s="69" t="e">
        <f>+H9+H16+H24+H34+H40+H48</f>
        <v>#REF!</v>
      </c>
      <c r="I8" s="70" t="e">
        <f>+H8/G8</f>
        <v>#REF!</v>
      </c>
      <c r="J8" s="69" t="e">
        <f t="shared" ref="J8:O8" si="1">+J9+J16+J24+J34+J40+J48</f>
        <v>#REF!</v>
      </c>
      <c r="K8" s="69" t="e">
        <f t="shared" si="1"/>
        <v>#REF!</v>
      </c>
      <c r="L8" s="69" t="e">
        <f t="shared" si="1"/>
        <v>#REF!</v>
      </c>
      <c r="M8" s="71" t="e">
        <f t="shared" si="1"/>
        <v>#REF!</v>
      </c>
      <c r="N8" s="69">
        <v>633</v>
      </c>
      <c r="O8" s="69">
        <f t="shared" si="1"/>
        <v>142</v>
      </c>
      <c r="P8" s="70">
        <v>0.22508038585209003</v>
      </c>
      <c r="Q8" s="69">
        <v>481</v>
      </c>
      <c r="R8" s="72">
        <v>72</v>
      </c>
      <c r="S8" s="112">
        <f>+S9+S16+S24+S34+S40+S48</f>
        <v>116</v>
      </c>
      <c r="T8" s="72">
        <f>+T9+T16+T24+T34+T40+T48</f>
        <v>0</v>
      </c>
      <c r="U8" s="36" t="e">
        <f>+D8-E8</f>
        <v>#REF!</v>
      </c>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row>
    <row r="9" spans="1:100" s="39" customFormat="1" ht="48.75" customHeight="1" x14ac:dyDescent="0.25">
      <c r="A9" s="104"/>
      <c r="B9" s="179">
        <v>1</v>
      </c>
      <c r="C9" s="45" t="s">
        <v>71</v>
      </c>
      <c r="D9" s="73" t="e">
        <f t="shared" ref="D9:E9" si="2">SUM(D10:D15)</f>
        <v>#REF!</v>
      </c>
      <c r="E9" s="73" t="e">
        <f t="shared" si="2"/>
        <v>#REF!</v>
      </c>
      <c r="F9" s="74" t="e">
        <f>+E9/D9</f>
        <v>#REF!</v>
      </c>
      <c r="G9" s="73" t="e">
        <f t="shared" ref="G9:T9" si="3">SUM(G10:G15)</f>
        <v>#REF!</v>
      </c>
      <c r="H9" s="73" t="e">
        <f t="shared" si="3"/>
        <v>#REF!</v>
      </c>
      <c r="I9" s="74" t="e">
        <f>+H9/G9</f>
        <v>#REF!</v>
      </c>
      <c r="J9" s="73" t="e">
        <f t="shared" si="3"/>
        <v>#REF!</v>
      </c>
      <c r="K9" s="73" t="e">
        <f t="shared" si="3"/>
        <v>#REF!</v>
      </c>
      <c r="L9" s="73" t="e">
        <f t="shared" si="3"/>
        <v>#REF!</v>
      </c>
      <c r="M9" s="73" t="e">
        <f t="shared" si="3"/>
        <v>#REF!</v>
      </c>
      <c r="N9" s="73">
        <v>71</v>
      </c>
      <c r="O9" s="73">
        <v>30</v>
      </c>
      <c r="P9" s="74">
        <v>0.42253521126760563</v>
      </c>
      <c r="Q9" s="73">
        <v>41</v>
      </c>
      <c r="R9" s="75">
        <v>15</v>
      </c>
      <c r="S9" s="113">
        <f t="shared" si="3"/>
        <v>7</v>
      </c>
      <c r="T9" s="75">
        <f t="shared" si="3"/>
        <v>0</v>
      </c>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row>
    <row r="10" spans="1:100" s="39" customFormat="1" ht="36" customHeight="1" x14ac:dyDescent="0.25">
      <c r="A10" s="105" t="s">
        <v>3</v>
      </c>
      <c r="B10" s="179"/>
      <c r="C10" s="64" t="s">
        <v>69</v>
      </c>
      <c r="D10" s="76" t="e">
        <f t="shared" ref="D10:E15" si="4">+G10+N10</f>
        <v>#REF!</v>
      </c>
      <c r="E10" s="76" t="e">
        <f t="shared" si="4"/>
        <v>#REF!</v>
      </c>
      <c r="F10" s="77" t="e">
        <f>+E10/D10</f>
        <v>#REF!</v>
      </c>
      <c r="G10" s="76" t="e">
        <f>+SUMIFS(#REF!,#REF!,C10)</f>
        <v>#REF!</v>
      </c>
      <c r="H10" s="76" t="e">
        <f>+SUMIFS(#REF!,#REF!,C10)</f>
        <v>#REF!</v>
      </c>
      <c r="I10" s="77"/>
      <c r="J10" s="76" t="e">
        <f>+K10+L10</f>
        <v>#REF!</v>
      </c>
      <c r="K10" s="76" t="e">
        <f>+SUMIFS(#REF!,#REF!,C10)</f>
        <v>#REF!</v>
      </c>
      <c r="L10" s="76" t="e">
        <f>+SUMIFS(#REF!,#REF!,C10)</f>
        <v>#REF!</v>
      </c>
      <c r="M10" s="78" t="e">
        <f>+SUMIFS(#REF!,#REF!,C10)</f>
        <v>#REF!</v>
      </c>
      <c r="N10" s="76">
        <v>2</v>
      </c>
      <c r="O10" s="76">
        <v>1</v>
      </c>
      <c r="P10" s="77">
        <v>0.5</v>
      </c>
      <c r="Q10" s="76">
        <v>1</v>
      </c>
      <c r="R10" s="79">
        <v>0</v>
      </c>
      <c r="S10" s="114">
        <f>+SUMIFS('2. Апрель'!K:K,'2. Апрель'!F:F,C10)</f>
        <v>0</v>
      </c>
      <c r="T10" s="79">
        <f>+SUMIFS('2. Апрель'!I:I,'2. Апрель'!F:F,C10)</f>
        <v>0</v>
      </c>
      <c r="U10" s="36" t="e">
        <f>+'1. Свод'!#REF!-'1. Свод (2)'!O10</f>
        <v>#REF!</v>
      </c>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row>
    <row r="11" spans="1:100" s="39" customFormat="1" ht="36" customHeight="1" x14ac:dyDescent="0.25">
      <c r="A11" s="105"/>
      <c r="B11" s="179"/>
      <c r="C11" s="46" t="s">
        <v>145</v>
      </c>
      <c r="D11" s="80" t="e">
        <f t="shared" si="4"/>
        <v>#REF!</v>
      </c>
      <c r="E11" s="80" t="e">
        <f t="shared" si="4"/>
        <v>#REF!</v>
      </c>
      <c r="F11" s="81" t="e">
        <f t="shared" ref="F11:F15" si="5">+E11/D11</f>
        <v>#REF!</v>
      </c>
      <c r="G11" s="76" t="e">
        <f>+SUMIFS(#REF!,#REF!,C11)</f>
        <v>#REF!</v>
      </c>
      <c r="H11" s="76" t="e">
        <f>+SUMIFS(#REF!,#REF!,C11)</f>
        <v>#REF!</v>
      </c>
      <c r="I11" s="77" t="e">
        <f t="shared" ref="I11:I61" si="6">+H11/G11</f>
        <v>#REF!</v>
      </c>
      <c r="J11" s="76" t="e">
        <f t="shared" ref="J11:J61" si="7">+K11+L11</f>
        <v>#REF!</v>
      </c>
      <c r="K11" s="76" t="e">
        <f>+SUMIFS(#REF!,#REF!,C11)</f>
        <v>#REF!</v>
      </c>
      <c r="L11" s="76" t="e">
        <f>+SUMIFS(#REF!,#REF!,C11)</f>
        <v>#REF!</v>
      </c>
      <c r="M11" s="78" t="e">
        <f>+SUMIFS(#REF!,#REF!,C11)</f>
        <v>#REF!</v>
      </c>
      <c r="N11" s="80">
        <v>33</v>
      </c>
      <c r="O11" s="76">
        <v>22</v>
      </c>
      <c r="P11" s="77">
        <v>0.66666666666666663</v>
      </c>
      <c r="Q11" s="76">
        <v>11</v>
      </c>
      <c r="R11" s="79">
        <v>5</v>
      </c>
      <c r="S11" s="114">
        <f>+SUMIFS('2. Апрель'!K:K,'2. Апрель'!F:F,C11)</f>
        <v>3</v>
      </c>
      <c r="T11" s="79">
        <f>+SUMIFS('2. Апрель'!I:I,'2. Апрель'!F:F,C11)</f>
        <v>0</v>
      </c>
      <c r="U11" s="36">
        <f>+'1. Свод'!E9-'1. Свод (2)'!O11</f>
        <v>-22</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row>
    <row r="12" spans="1:100" s="39" customFormat="1" ht="36" customHeight="1" x14ac:dyDescent="0.25">
      <c r="A12" s="105"/>
      <c r="B12" s="179"/>
      <c r="C12" s="46" t="s">
        <v>114</v>
      </c>
      <c r="D12" s="80" t="e">
        <f t="shared" si="4"/>
        <v>#REF!</v>
      </c>
      <c r="E12" s="80" t="e">
        <f t="shared" si="4"/>
        <v>#REF!</v>
      </c>
      <c r="F12" s="81" t="e">
        <f t="shared" si="5"/>
        <v>#REF!</v>
      </c>
      <c r="G12" s="76" t="e">
        <f>+SUMIFS(#REF!,#REF!,C12)</f>
        <v>#REF!</v>
      </c>
      <c r="H12" s="76" t="e">
        <f>+SUMIFS(#REF!,#REF!,C12)</f>
        <v>#REF!</v>
      </c>
      <c r="I12" s="77"/>
      <c r="J12" s="76" t="e">
        <f t="shared" si="7"/>
        <v>#REF!</v>
      </c>
      <c r="K12" s="76" t="e">
        <f>+SUMIFS(#REF!,#REF!,C12)</f>
        <v>#REF!</v>
      </c>
      <c r="L12" s="76" t="e">
        <f>+SUMIFS(#REF!,#REF!,C12)</f>
        <v>#REF!</v>
      </c>
      <c r="M12" s="78" t="e">
        <f>+SUMIFS(#REF!,#REF!,C12)</f>
        <v>#REF!</v>
      </c>
      <c r="N12" s="80">
        <v>10</v>
      </c>
      <c r="O12" s="76">
        <v>1</v>
      </c>
      <c r="P12" s="77">
        <v>0.1</v>
      </c>
      <c r="Q12" s="76">
        <v>9</v>
      </c>
      <c r="R12" s="79">
        <v>4</v>
      </c>
      <c r="S12" s="114">
        <f>+SUMIFS('2. Апрель'!K:K,'2. Апрель'!F:F,C12)</f>
        <v>2</v>
      </c>
      <c r="T12" s="79">
        <f>+SUMIFS('2. Апрель'!I:I,'2. Апрель'!F:F,C12)</f>
        <v>0</v>
      </c>
      <c r="U12" s="36" t="e">
        <f>+'1. Свод'!#REF!-'1. Свод (2)'!O12</f>
        <v>#REF!</v>
      </c>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row>
    <row r="13" spans="1:100" s="40" customFormat="1" ht="36" customHeight="1" x14ac:dyDescent="0.25">
      <c r="A13" s="105" t="s">
        <v>3</v>
      </c>
      <c r="B13" s="179"/>
      <c r="C13" s="64" t="s">
        <v>5</v>
      </c>
      <c r="D13" s="76" t="e">
        <f t="shared" si="4"/>
        <v>#REF!</v>
      </c>
      <c r="E13" s="76" t="e">
        <f t="shared" si="4"/>
        <v>#REF!</v>
      </c>
      <c r="F13" s="77" t="e">
        <f t="shared" si="5"/>
        <v>#REF!</v>
      </c>
      <c r="G13" s="76" t="e">
        <f>+SUMIFS(#REF!,#REF!,C13)</f>
        <v>#REF!</v>
      </c>
      <c r="H13" s="76" t="e">
        <f>+SUMIFS(#REF!,#REF!,C13)</f>
        <v>#REF!</v>
      </c>
      <c r="I13" s="77" t="e">
        <f t="shared" si="6"/>
        <v>#REF!</v>
      </c>
      <c r="J13" s="76" t="e">
        <f t="shared" si="7"/>
        <v>#REF!</v>
      </c>
      <c r="K13" s="76" t="e">
        <f>+SUMIFS(#REF!,#REF!,C13)</f>
        <v>#REF!</v>
      </c>
      <c r="L13" s="76" t="e">
        <f>+SUMIFS(#REF!,#REF!,C13)</f>
        <v>#REF!</v>
      </c>
      <c r="M13" s="78" t="e">
        <f>+SUMIFS(#REF!,#REF!,C13)</f>
        <v>#REF!</v>
      </c>
      <c r="N13" s="76">
        <v>6</v>
      </c>
      <c r="O13" s="76">
        <v>0</v>
      </c>
      <c r="P13" s="77">
        <v>0</v>
      </c>
      <c r="Q13" s="76">
        <v>6</v>
      </c>
      <c r="R13" s="79">
        <v>0</v>
      </c>
      <c r="S13" s="114">
        <f>+SUMIFS('2. Апрель'!K:K,'2. Апрель'!F:F,C13)</f>
        <v>1</v>
      </c>
      <c r="T13" s="79">
        <f>+SUMIFS('2. Апрель'!I:I,'2. Апрель'!F:F,C13)</f>
        <v>0</v>
      </c>
      <c r="U13" s="36">
        <f>+'1. Свод'!E12-'1. Свод (2)'!O13</f>
        <v>0</v>
      </c>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row>
    <row r="14" spans="1:100" s="40" customFormat="1" ht="36" customHeight="1" x14ac:dyDescent="0.25">
      <c r="A14" s="105"/>
      <c r="B14" s="179"/>
      <c r="C14" s="46" t="s">
        <v>112</v>
      </c>
      <c r="D14" s="80" t="e">
        <f t="shared" si="4"/>
        <v>#REF!</v>
      </c>
      <c r="E14" s="80" t="e">
        <f t="shared" si="4"/>
        <v>#REF!</v>
      </c>
      <c r="F14" s="81" t="e">
        <f t="shared" si="5"/>
        <v>#REF!</v>
      </c>
      <c r="G14" s="76" t="e">
        <f>+SUMIFS(#REF!,#REF!,C14)</f>
        <v>#REF!</v>
      </c>
      <c r="H14" s="76" t="e">
        <f>+SUMIFS(#REF!,#REF!,C14)</f>
        <v>#REF!</v>
      </c>
      <c r="I14" s="77"/>
      <c r="J14" s="76" t="e">
        <f t="shared" si="7"/>
        <v>#REF!</v>
      </c>
      <c r="K14" s="76" t="e">
        <f>+SUMIFS(#REF!,#REF!,C14)</f>
        <v>#REF!</v>
      </c>
      <c r="L14" s="76" t="e">
        <f>+SUMIFS(#REF!,#REF!,C14)</f>
        <v>#REF!</v>
      </c>
      <c r="M14" s="78" t="e">
        <f>+SUMIFS(#REF!,#REF!,C14)</f>
        <v>#REF!</v>
      </c>
      <c r="N14" s="80">
        <v>13</v>
      </c>
      <c r="O14" s="76">
        <v>4</v>
      </c>
      <c r="P14" s="77">
        <v>0.30769230769230771</v>
      </c>
      <c r="Q14" s="76">
        <v>9</v>
      </c>
      <c r="R14" s="79">
        <v>6</v>
      </c>
      <c r="S14" s="114">
        <f>+SUMIFS('2. Апрель'!K:K,'2. Апрель'!F:F,C14)</f>
        <v>0</v>
      </c>
      <c r="T14" s="79">
        <f>+SUMIFS('2. Апрель'!I:I,'2. Апрель'!F:F,C14)</f>
        <v>0</v>
      </c>
      <c r="U14" s="36">
        <f>+'1. Свод'!E14-'1. Свод (2)'!O14</f>
        <v>-3</v>
      </c>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row>
    <row r="15" spans="1:100" s="40" customFormat="1" ht="36" customHeight="1" x14ac:dyDescent="0.25">
      <c r="A15" s="105" t="s">
        <v>3</v>
      </c>
      <c r="B15" s="179"/>
      <c r="C15" s="46" t="s">
        <v>6</v>
      </c>
      <c r="D15" s="80" t="e">
        <f t="shared" si="4"/>
        <v>#REF!</v>
      </c>
      <c r="E15" s="80" t="e">
        <f t="shared" si="4"/>
        <v>#REF!</v>
      </c>
      <c r="F15" s="81" t="e">
        <f t="shared" si="5"/>
        <v>#REF!</v>
      </c>
      <c r="G15" s="76" t="e">
        <f>+SUMIFS(#REF!,#REF!,C15)</f>
        <v>#REF!</v>
      </c>
      <c r="H15" s="76" t="e">
        <f>+SUMIFS(#REF!,#REF!,C15)</f>
        <v>#REF!</v>
      </c>
      <c r="I15" s="77" t="e">
        <f t="shared" si="6"/>
        <v>#REF!</v>
      </c>
      <c r="J15" s="76" t="e">
        <f t="shared" si="7"/>
        <v>#REF!</v>
      </c>
      <c r="K15" s="76" t="e">
        <f>+SUMIFS(#REF!,#REF!,C15)</f>
        <v>#REF!</v>
      </c>
      <c r="L15" s="76" t="e">
        <f>+SUMIFS(#REF!,#REF!,C15)</f>
        <v>#REF!</v>
      </c>
      <c r="M15" s="78" t="e">
        <f>+SUMIFS(#REF!,#REF!,C15)</f>
        <v>#REF!</v>
      </c>
      <c r="N15" s="80">
        <v>7</v>
      </c>
      <c r="O15" s="76">
        <v>2</v>
      </c>
      <c r="P15" s="77">
        <v>0.2857142857142857</v>
      </c>
      <c r="Q15" s="76">
        <v>5</v>
      </c>
      <c r="R15" s="79">
        <v>0</v>
      </c>
      <c r="S15" s="114">
        <f>+SUMIFS('2. Апрель'!K:K,'2. Апрель'!F:F,C15)</f>
        <v>1</v>
      </c>
      <c r="T15" s="79">
        <f>+SUMIFS('2. Апрель'!I:I,'2. Апрель'!F:F,C15)</f>
        <v>0</v>
      </c>
      <c r="U15" s="36" t="e">
        <f>+'1. Свод'!#REF!-'1. Свод (2)'!O15</f>
        <v>#REF!</v>
      </c>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row>
    <row r="16" spans="1:100" s="39" customFormat="1" ht="41.25" customHeight="1" x14ac:dyDescent="0.25">
      <c r="A16" s="106"/>
      <c r="B16" s="179">
        <v>2</v>
      </c>
      <c r="C16" s="45" t="s">
        <v>72</v>
      </c>
      <c r="D16" s="73" t="e">
        <f t="shared" ref="D16:E16" si="8">SUM(D17:D23)</f>
        <v>#REF!</v>
      </c>
      <c r="E16" s="73" t="e">
        <f t="shared" si="8"/>
        <v>#REF!</v>
      </c>
      <c r="F16" s="74" t="e">
        <f>+E16/D16</f>
        <v>#REF!</v>
      </c>
      <c r="G16" s="73" t="e">
        <f t="shared" ref="G16:T16" si="9">SUM(G17:G23)</f>
        <v>#REF!</v>
      </c>
      <c r="H16" s="73" t="e">
        <f t="shared" si="9"/>
        <v>#REF!</v>
      </c>
      <c r="I16" s="74" t="e">
        <f t="shared" si="6"/>
        <v>#REF!</v>
      </c>
      <c r="J16" s="73" t="e">
        <f t="shared" si="9"/>
        <v>#REF!</v>
      </c>
      <c r="K16" s="73" t="e">
        <f t="shared" si="9"/>
        <v>#REF!</v>
      </c>
      <c r="L16" s="73" t="e">
        <f t="shared" si="9"/>
        <v>#REF!</v>
      </c>
      <c r="M16" s="82" t="e">
        <f t="shared" si="9"/>
        <v>#REF!</v>
      </c>
      <c r="N16" s="73">
        <v>63</v>
      </c>
      <c r="O16" s="73">
        <v>4</v>
      </c>
      <c r="P16" s="74">
        <v>6.5573770491803282E-2</v>
      </c>
      <c r="Q16" s="73">
        <v>57</v>
      </c>
      <c r="R16" s="75">
        <v>4</v>
      </c>
      <c r="S16" s="113">
        <f t="shared" si="9"/>
        <v>44</v>
      </c>
      <c r="T16" s="75">
        <f t="shared" si="9"/>
        <v>0</v>
      </c>
      <c r="U16" s="36">
        <f>+'1. Свод'!E15-'1. Свод (2)'!O16</f>
        <v>-2</v>
      </c>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row>
    <row r="17" spans="1:100" s="39" customFormat="1" ht="36" customHeight="1" x14ac:dyDescent="0.25">
      <c r="A17" s="107" t="s">
        <v>7</v>
      </c>
      <c r="B17" s="179"/>
      <c r="C17" s="47" t="s">
        <v>8</v>
      </c>
      <c r="D17" s="80" t="e">
        <f t="shared" ref="D17:E23" si="10">+G17+N17</f>
        <v>#REF!</v>
      </c>
      <c r="E17" s="80" t="e">
        <f t="shared" si="10"/>
        <v>#REF!</v>
      </c>
      <c r="F17" s="81" t="e">
        <f t="shared" ref="F17:F23" si="11">+E17/D17</f>
        <v>#REF!</v>
      </c>
      <c r="G17" s="76" t="e">
        <f>+SUMIFS(#REF!,#REF!,C17)</f>
        <v>#REF!</v>
      </c>
      <c r="H17" s="76" t="e">
        <f>+SUMIFS(#REF!,#REF!,C17)</f>
        <v>#REF!</v>
      </c>
      <c r="I17" s="77" t="e">
        <f t="shared" si="6"/>
        <v>#REF!</v>
      </c>
      <c r="J17" s="76" t="e">
        <f t="shared" si="7"/>
        <v>#REF!</v>
      </c>
      <c r="K17" s="76" t="e">
        <f>+SUMIFS(#REF!,#REF!,C17)</f>
        <v>#REF!</v>
      </c>
      <c r="L17" s="76" t="e">
        <f>+SUMIFS(#REF!,#REF!,C17)</f>
        <v>#REF!</v>
      </c>
      <c r="M17" s="78" t="e">
        <f>+SUMIFS(#REF!,#REF!,C17)</f>
        <v>#REF!</v>
      </c>
      <c r="N17" s="80">
        <v>9</v>
      </c>
      <c r="O17" s="76">
        <v>0</v>
      </c>
      <c r="P17" s="81">
        <v>0</v>
      </c>
      <c r="Q17" s="76">
        <v>7</v>
      </c>
      <c r="R17" s="79">
        <v>0</v>
      </c>
      <c r="S17" s="114">
        <f>+SUMIFS('2. Апрель'!K:K,'2. Апрель'!F:F,C17)</f>
        <v>0</v>
      </c>
      <c r="T17" s="79">
        <f>+SUMIFS('2. Апрель'!I:I,'2. Апрель'!F:F,C17)</f>
        <v>0</v>
      </c>
      <c r="U17" s="36">
        <f>+'1. Свод'!E16-'1. Свод (2)'!O17</f>
        <v>1</v>
      </c>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row>
    <row r="18" spans="1:100" s="39" customFormat="1" ht="36" customHeight="1" x14ac:dyDescent="0.25">
      <c r="A18" s="107"/>
      <c r="B18" s="179"/>
      <c r="C18" s="92" t="s">
        <v>90</v>
      </c>
      <c r="D18" s="80" t="e">
        <f t="shared" si="10"/>
        <v>#REF!</v>
      </c>
      <c r="E18" s="80" t="e">
        <f t="shared" si="10"/>
        <v>#REF!</v>
      </c>
      <c r="F18" s="81" t="e">
        <f t="shared" si="11"/>
        <v>#REF!</v>
      </c>
      <c r="G18" s="76" t="e">
        <f>+SUMIFS(#REF!,#REF!,C18)</f>
        <v>#REF!</v>
      </c>
      <c r="H18" s="76" t="e">
        <f>+SUMIFS(#REF!,#REF!,C18)</f>
        <v>#REF!</v>
      </c>
      <c r="I18" s="77" t="e">
        <f t="shared" si="6"/>
        <v>#REF!</v>
      </c>
      <c r="J18" s="76" t="e">
        <f t="shared" si="7"/>
        <v>#REF!</v>
      </c>
      <c r="K18" s="76" t="e">
        <f>+SUMIFS(#REF!,#REF!,C18)</f>
        <v>#REF!</v>
      </c>
      <c r="L18" s="76" t="e">
        <f>+SUMIFS(#REF!,#REF!,C18)</f>
        <v>#REF!</v>
      </c>
      <c r="M18" s="78" t="e">
        <f>+SUMIFS(#REF!,#REF!,C18)</f>
        <v>#REF!</v>
      </c>
      <c r="N18" s="80">
        <v>11</v>
      </c>
      <c r="O18" s="76">
        <v>3</v>
      </c>
      <c r="P18" s="81">
        <v>0.27272727272727271</v>
      </c>
      <c r="Q18" s="76">
        <v>8</v>
      </c>
      <c r="R18" s="79">
        <v>2</v>
      </c>
      <c r="S18" s="114">
        <f>+SUMIFS('2. Апрель'!K:K,'2. Апрель'!F:F,C18)</f>
        <v>0</v>
      </c>
      <c r="T18" s="79">
        <f>+SUMIFS('2. Апрель'!I:I,'2. Апрель'!F:F,C18)</f>
        <v>0</v>
      </c>
      <c r="U18" s="36">
        <f>+'1. Свод'!E18-'1. Свод (2)'!O18</f>
        <v>-3</v>
      </c>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row>
    <row r="19" spans="1:100" s="39" customFormat="1" ht="36" customHeight="1" x14ac:dyDescent="0.25">
      <c r="A19" s="107"/>
      <c r="B19" s="179"/>
      <c r="C19" s="67" t="s">
        <v>9</v>
      </c>
      <c r="D19" s="76" t="e">
        <f t="shared" si="10"/>
        <v>#REF!</v>
      </c>
      <c r="E19" s="76" t="e">
        <f t="shared" si="10"/>
        <v>#REF!</v>
      </c>
      <c r="F19" s="77" t="e">
        <f t="shared" si="11"/>
        <v>#REF!</v>
      </c>
      <c r="G19" s="76" t="e">
        <f>+SUMIFS(#REF!,#REF!,C19)</f>
        <v>#REF!</v>
      </c>
      <c r="H19" s="76" t="e">
        <f>+SUMIFS(#REF!,#REF!,C19)</f>
        <v>#REF!</v>
      </c>
      <c r="I19" s="77" t="e">
        <f t="shared" si="6"/>
        <v>#REF!</v>
      </c>
      <c r="J19" s="76" t="e">
        <f t="shared" si="7"/>
        <v>#REF!</v>
      </c>
      <c r="K19" s="76" t="e">
        <f>+SUMIFS(#REF!,#REF!,C19)</f>
        <v>#REF!</v>
      </c>
      <c r="L19" s="76" t="e">
        <f>+SUMIFS(#REF!,#REF!,C19)</f>
        <v>#REF!</v>
      </c>
      <c r="M19" s="78" t="e">
        <f>+SUMIFS(#REF!,#REF!,C19)</f>
        <v>#REF!</v>
      </c>
      <c r="N19" s="80">
        <v>13</v>
      </c>
      <c r="O19" s="76">
        <v>1</v>
      </c>
      <c r="P19" s="77">
        <v>7.6923076923076927E-2</v>
      </c>
      <c r="Q19" s="76">
        <v>12</v>
      </c>
      <c r="R19" s="79">
        <v>0</v>
      </c>
      <c r="S19" s="114">
        <f>+SUMIFS('2. Апрель'!K:K,'2. Апрель'!F:F,C19)</f>
        <v>5</v>
      </c>
      <c r="T19" s="79">
        <f>+SUMIFS('2. Апрель'!I:I,'2. Апрель'!F:F,C19)</f>
        <v>0</v>
      </c>
      <c r="U19" s="36" t="e">
        <f>+'1. Свод'!#REF!-'1. Свод (2)'!O19</f>
        <v>#REF!</v>
      </c>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row>
    <row r="20" spans="1:100" s="39" customFormat="1" ht="36" customHeight="1" x14ac:dyDescent="0.25">
      <c r="A20" s="107"/>
      <c r="B20" s="179"/>
      <c r="C20" s="48" t="s">
        <v>124</v>
      </c>
      <c r="D20" s="80" t="e">
        <f t="shared" si="10"/>
        <v>#REF!</v>
      </c>
      <c r="E20" s="80" t="e">
        <f t="shared" si="10"/>
        <v>#REF!</v>
      </c>
      <c r="F20" s="81" t="e">
        <f t="shared" si="11"/>
        <v>#REF!</v>
      </c>
      <c r="G20" s="76" t="e">
        <f>+SUMIFS(#REF!,#REF!,C20)</f>
        <v>#REF!</v>
      </c>
      <c r="H20" s="76" t="e">
        <f>+SUMIFS(#REF!,#REF!,C20)</f>
        <v>#REF!</v>
      </c>
      <c r="I20" s="77"/>
      <c r="J20" s="76" t="e">
        <f t="shared" si="7"/>
        <v>#REF!</v>
      </c>
      <c r="K20" s="76" t="e">
        <f>+SUMIFS(#REF!,#REF!,C20)</f>
        <v>#REF!</v>
      </c>
      <c r="L20" s="76" t="e">
        <f>+SUMIFS(#REF!,#REF!,C20)</f>
        <v>#REF!</v>
      </c>
      <c r="M20" s="78" t="e">
        <f>+SUMIFS(#REF!,#REF!,C20)</f>
        <v>#REF!</v>
      </c>
      <c r="N20" s="80">
        <v>5</v>
      </c>
      <c r="O20" s="76">
        <v>0</v>
      </c>
      <c r="P20" s="81">
        <v>0</v>
      </c>
      <c r="Q20" s="76">
        <v>5</v>
      </c>
      <c r="R20" s="79">
        <v>1</v>
      </c>
      <c r="S20" s="114">
        <f>+SUMIFS('2. Апрель'!K:K,'2. Апрель'!F:F,C20)</f>
        <v>0</v>
      </c>
      <c r="T20" s="79">
        <f>+SUMIFS('2. Апрель'!I:I,'2. Апрель'!F:F,C20)</f>
        <v>0</v>
      </c>
      <c r="U20" s="36" t="e">
        <f>+'1. Свод'!#REF!-'1. Свод (2)'!O20</f>
        <v>#REF!</v>
      </c>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row>
    <row r="21" spans="1:100" s="39" customFormat="1" ht="36" customHeight="1" x14ac:dyDescent="0.25">
      <c r="A21" s="107"/>
      <c r="B21" s="179"/>
      <c r="C21" s="48" t="s">
        <v>116</v>
      </c>
      <c r="D21" s="80" t="e">
        <f t="shared" si="10"/>
        <v>#REF!</v>
      </c>
      <c r="E21" s="80" t="e">
        <f t="shared" si="10"/>
        <v>#REF!</v>
      </c>
      <c r="F21" s="81" t="e">
        <f t="shared" si="11"/>
        <v>#REF!</v>
      </c>
      <c r="G21" s="76" t="e">
        <f>+SUMIFS(#REF!,#REF!,C21)</f>
        <v>#REF!</v>
      </c>
      <c r="H21" s="76" t="e">
        <f>+SUMIFS(#REF!,#REF!,C21)</f>
        <v>#REF!</v>
      </c>
      <c r="I21" s="77"/>
      <c r="J21" s="76" t="e">
        <f t="shared" si="7"/>
        <v>#REF!</v>
      </c>
      <c r="K21" s="76" t="e">
        <f>+SUMIFS(#REF!,#REF!,C21)</f>
        <v>#REF!</v>
      </c>
      <c r="L21" s="76" t="e">
        <f>+SUMIFS(#REF!,#REF!,C21)</f>
        <v>#REF!</v>
      </c>
      <c r="M21" s="78" t="e">
        <f>+SUMIFS(#REF!,#REF!,C21)</f>
        <v>#REF!</v>
      </c>
      <c r="N21" s="80">
        <v>1</v>
      </c>
      <c r="O21" s="76">
        <v>0</v>
      </c>
      <c r="P21" s="81">
        <v>0</v>
      </c>
      <c r="Q21" s="76">
        <v>1</v>
      </c>
      <c r="R21" s="79">
        <v>0</v>
      </c>
      <c r="S21" s="114">
        <f>+SUMIFS('2. Апрель'!K:K,'2. Апрель'!F:F,C21)</f>
        <v>0</v>
      </c>
      <c r="T21" s="79">
        <f>+SUMIFS('2. Апрель'!I:I,'2. Апрель'!F:F,C21)</f>
        <v>0</v>
      </c>
      <c r="U21" s="36" t="e">
        <f>+'1. Свод'!#REF!-'1. Свод (2)'!O21</f>
        <v>#REF!</v>
      </c>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row>
    <row r="22" spans="1:100" s="39" customFormat="1" ht="36" customHeight="1" x14ac:dyDescent="0.25">
      <c r="A22" s="107"/>
      <c r="B22" s="179"/>
      <c r="C22" s="48" t="s">
        <v>113</v>
      </c>
      <c r="D22" s="80" t="e">
        <f t="shared" si="10"/>
        <v>#REF!</v>
      </c>
      <c r="E22" s="80" t="e">
        <f t="shared" si="10"/>
        <v>#REF!</v>
      </c>
      <c r="F22" s="81" t="e">
        <f t="shared" si="11"/>
        <v>#REF!</v>
      </c>
      <c r="G22" s="76" t="e">
        <f>+SUMIFS(#REF!,#REF!,C22)</f>
        <v>#REF!</v>
      </c>
      <c r="H22" s="76" t="e">
        <f>+SUMIFS(#REF!,#REF!,C22)</f>
        <v>#REF!</v>
      </c>
      <c r="I22" s="77"/>
      <c r="J22" s="76" t="e">
        <f t="shared" si="7"/>
        <v>#REF!</v>
      </c>
      <c r="K22" s="76" t="e">
        <f>+SUMIFS(#REF!,#REF!,C22)</f>
        <v>#REF!</v>
      </c>
      <c r="L22" s="76" t="e">
        <f>+SUMIFS(#REF!,#REF!,C22)</f>
        <v>#REF!</v>
      </c>
      <c r="M22" s="78" t="e">
        <f>+SUMIFS(#REF!,#REF!,C22)</f>
        <v>#REF!</v>
      </c>
      <c r="N22" s="80">
        <v>1</v>
      </c>
      <c r="O22" s="76">
        <v>0</v>
      </c>
      <c r="P22" s="81">
        <v>0</v>
      </c>
      <c r="Q22" s="76">
        <v>1</v>
      </c>
      <c r="R22" s="79">
        <v>1</v>
      </c>
      <c r="S22" s="114">
        <f>+SUMIFS('2. Апрель'!K:K,'2. Апрель'!F:F,C22)</f>
        <v>9</v>
      </c>
      <c r="T22" s="79">
        <f>+SUMIFS('2. Апрель'!I:I,'2. Апрель'!F:F,C22)</f>
        <v>0</v>
      </c>
      <c r="U22" s="36" t="e">
        <f>+'1. Свод'!#REF!-'1. Свод (2)'!O22</f>
        <v>#REF!</v>
      </c>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row>
    <row r="23" spans="1:100" s="39" customFormat="1" ht="36" customHeight="1" x14ac:dyDescent="0.25">
      <c r="A23" s="107"/>
      <c r="B23" s="179"/>
      <c r="C23" s="48" t="s">
        <v>10</v>
      </c>
      <c r="D23" s="80" t="e">
        <f t="shared" si="10"/>
        <v>#REF!</v>
      </c>
      <c r="E23" s="80" t="e">
        <f t="shared" si="10"/>
        <v>#REF!</v>
      </c>
      <c r="F23" s="81" t="e">
        <f t="shared" si="11"/>
        <v>#REF!</v>
      </c>
      <c r="G23" s="76" t="e">
        <f>+SUMIFS(#REF!,#REF!,C23)</f>
        <v>#REF!</v>
      </c>
      <c r="H23" s="76" t="e">
        <f>+SUMIFS(#REF!,#REF!,C23)</f>
        <v>#REF!</v>
      </c>
      <c r="I23" s="77" t="e">
        <f t="shared" si="6"/>
        <v>#REF!</v>
      </c>
      <c r="J23" s="76" t="e">
        <f t="shared" si="7"/>
        <v>#REF!</v>
      </c>
      <c r="K23" s="76" t="e">
        <f>+SUMIFS(#REF!,#REF!,C23)</f>
        <v>#REF!</v>
      </c>
      <c r="L23" s="76" t="e">
        <f>+SUMIFS(#REF!,#REF!,C23)</f>
        <v>#REF!</v>
      </c>
      <c r="M23" s="78" t="e">
        <f>+SUMIFS(#REF!,#REF!,C23)</f>
        <v>#REF!</v>
      </c>
      <c r="N23" s="80">
        <v>23</v>
      </c>
      <c r="O23" s="76">
        <v>0</v>
      </c>
      <c r="P23" s="81">
        <v>0</v>
      </c>
      <c r="Q23" s="76">
        <v>23</v>
      </c>
      <c r="R23" s="79">
        <v>0</v>
      </c>
      <c r="S23" s="114">
        <f>+SUMIFS('2. Апрель'!K:K,'2. Апрель'!F:F,C23)</f>
        <v>30</v>
      </c>
      <c r="T23" s="79">
        <f>+SUMIFS('2. Апрель'!I:I,'2. Апрель'!F:F,C23)</f>
        <v>0</v>
      </c>
      <c r="U23" s="36" t="e">
        <f>+'1. Свод'!#REF!-'1. Свод (2)'!O23</f>
        <v>#REF!</v>
      </c>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row>
    <row r="24" spans="1:100" s="39" customFormat="1" ht="48.75" customHeight="1" x14ac:dyDescent="0.25">
      <c r="A24" s="106"/>
      <c r="B24" s="179">
        <f>+B16+1</f>
        <v>3</v>
      </c>
      <c r="C24" s="45" t="s">
        <v>73</v>
      </c>
      <c r="D24" s="73" t="e">
        <f t="shared" ref="D24:E24" si="12">SUM(D25:D33)</f>
        <v>#REF!</v>
      </c>
      <c r="E24" s="73" t="e">
        <f t="shared" si="12"/>
        <v>#REF!</v>
      </c>
      <c r="F24" s="74" t="e">
        <f>+E24/D24</f>
        <v>#REF!</v>
      </c>
      <c r="G24" s="73" t="e">
        <f>SUM(G25:G33)</f>
        <v>#REF!</v>
      </c>
      <c r="H24" s="73" t="e">
        <f t="shared" ref="H24:T24" si="13">SUM(H25:H33)</f>
        <v>#REF!</v>
      </c>
      <c r="I24" s="74" t="e">
        <f t="shared" si="6"/>
        <v>#REF!</v>
      </c>
      <c r="J24" s="73" t="e">
        <f t="shared" si="13"/>
        <v>#REF!</v>
      </c>
      <c r="K24" s="73" t="e">
        <f t="shared" si="13"/>
        <v>#REF!</v>
      </c>
      <c r="L24" s="73" t="e">
        <f t="shared" si="13"/>
        <v>#REF!</v>
      </c>
      <c r="M24" s="82" t="e">
        <f t="shared" si="13"/>
        <v>#REF!</v>
      </c>
      <c r="N24" s="73">
        <v>112</v>
      </c>
      <c r="O24" s="73">
        <f>SUM(O25:O33)</f>
        <v>25</v>
      </c>
      <c r="P24" s="74">
        <v>0.22018348623853212</v>
      </c>
      <c r="Q24" s="73">
        <v>85</v>
      </c>
      <c r="R24" s="75">
        <v>4</v>
      </c>
      <c r="S24" s="113">
        <f t="shared" si="13"/>
        <v>16</v>
      </c>
      <c r="T24" s="75">
        <f t="shared" si="13"/>
        <v>0</v>
      </c>
      <c r="U24" s="36">
        <f>+'1. Свод'!E20-'1. Свод (2)'!O24</f>
        <v>-21</v>
      </c>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row>
    <row r="25" spans="1:100" s="39" customFormat="1" ht="36" customHeight="1" x14ac:dyDescent="0.25">
      <c r="A25" s="108" t="s">
        <v>15</v>
      </c>
      <c r="B25" s="179"/>
      <c r="C25" s="46" t="s">
        <v>11</v>
      </c>
      <c r="D25" s="80" t="e">
        <f t="shared" ref="D25:E33" si="14">+G25+N25</f>
        <v>#REF!</v>
      </c>
      <c r="E25" s="80" t="e">
        <f t="shared" si="14"/>
        <v>#REF!</v>
      </c>
      <c r="F25" s="81" t="e">
        <f t="shared" ref="F25:F33" si="15">+E25/D25</f>
        <v>#REF!</v>
      </c>
      <c r="G25" s="76" t="e">
        <f>+SUMIFS(#REF!,#REF!,C25)</f>
        <v>#REF!</v>
      </c>
      <c r="H25" s="76" t="e">
        <f>+SUMIFS(#REF!,#REF!,C25)</f>
        <v>#REF!</v>
      </c>
      <c r="I25" s="77" t="e">
        <f t="shared" si="6"/>
        <v>#REF!</v>
      </c>
      <c r="J25" s="76" t="e">
        <f t="shared" si="7"/>
        <v>#REF!</v>
      </c>
      <c r="K25" s="76" t="e">
        <f>+SUMIFS(#REF!,#REF!,C25)</f>
        <v>#REF!</v>
      </c>
      <c r="L25" s="76" t="e">
        <f>+SUMIFS(#REF!,#REF!,C25)</f>
        <v>#REF!</v>
      </c>
      <c r="M25" s="78" t="e">
        <f>+SUMIFS(#REF!,#REF!,C25)</f>
        <v>#REF!</v>
      </c>
      <c r="N25" s="80">
        <v>9</v>
      </c>
      <c r="O25" s="76">
        <v>2</v>
      </c>
      <c r="P25" s="81">
        <v>0.22222222222222221</v>
      </c>
      <c r="Q25" s="76">
        <v>7</v>
      </c>
      <c r="R25" s="79">
        <v>0</v>
      </c>
      <c r="S25" s="114">
        <f>+SUMIFS('2. Апрель'!K:K,'2. Апрель'!F:F,C25)</f>
        <v>1</v>
      </c>
      <c r="T25" s="79">
        <f>+SUMIFS('2. Апрель'!I:I,'2. Апрель'!F:F,C25)</f>
        <v>0</v>
      </c>
      <c r="U25" s="36">
        <f>+'1. Свод'!E21-'1. Свод (2)'!O25</f>
        <v>-2</v>
      </c>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row>
    <row r="26" spans="1:100" s="39" customFormat="1" ht="36" customHeight="1" x14ac:dyDescent="0.25">
      <c r="A26" s="108" t="s">
        <v>15</v>
      </c>
      <c r="B26" s="179"/>
      <c r="C26" s="57" t="s">
        <v>12</v>
      </c>
      <c r="D26" s="80" t="e">
        <f t="shared" si="14"/>
        <v>#REF!</v>
      </c>
      <c r="E26" s="80" t="e">
        <f t="shared" si="14"/>
        <v>#REF!</v>
      </c>
      <c r="F26" s="81" t="e">
        <f t="shared" si="15"/>
        <v>#REF!</v>
      </c>
      <c r="G26" s="76" t="e">
        <f>+SUMIFS(#REF!,#REF!,C26)</f>
        <v>#REF!</v>
      </c>
      <c r="H26" s="76" t="e">
        <f>+SUMIFS(#REF!,#REF!,C26)</f>
        <v>#REF!</v>
      </c>
      <c r="I26" s="77" t="e">
        <f t="shared" si="6"/>
        <v>#REF!</v>
      </c>
      <c r="J26" s="76" t="e">
        <f t="shared" si="7"/>
        <v>#REF!</v>
      </c>
      <c r="K26" s="76" t="e">
        <f>+SUMIFS(#REF!,#REF!,C26)</f>
        <v>#REF!</v>
      </c>
      <c r="L26" s="76" t="e">
        <f>+SUMIFS(#REF!,#REF!,C26)</f>
        <v>#REF!</v>
      </c>
      <c r="M26" s="78" t="e">
        <f>+SUMIFS(#REF!,#REF!,C26)</f>
        <v>#REF!</v>
      </c>
      <c r="N26" s="80">
        <v>19</v>
      </c>
      <c r="O26" s="76">
        <v>2</v>
      </c>
      <c r="P26" s="81">
        <v>0.125</v>
      </c>
      <c r="Q26" s="76">
        <v>14</v>
      </c>
      <c r="R26" s="79">
        <v>1</v>
      </c>
      <c r="S26" s="114">
        <f>+SUMIFS('2. Апрель'!K:K,'2. Апрель'!F:F,C26)</f>
        <v>2</v>
      </c>
      <c r="T26" s="79">
        <f>+SUMIFS('2. Апрель'!I:I,'2. Апрель'!F:F,C26)</f>
        <v>0</v>
      </c>
      <c r="U26" s="36">
        <f>+'1. Свод'!E22-'1. Свод (2)'!O26</f>
        <v>-1</v>
      </c>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row>
    <row r="27" spans="1:100" s="39" customFormat="1" ht="36" customHeight="1" x14ac:dyDescent="0.25">
      <c r="A27" s="108" t="s">
        <v>15</v>
      </c>
      <c r="B27" s="179"/>
      <c r="C27" s="93" t="s">
        <v>13</v>
      </c>
      <c r="D27" s="80" t="e">
        <f t="shared" si="14"/>
        <v>#REF!</v>
      </c>
      <c r="E27" s="80" t="e">
        <f t="shared" si="14"/>
        <v>#REF!</v>
      </c>
      <c r="F27" s="81" t="e">
        <f t="shared" si="15"/>
        <v>#REF!</v>
      </c>
      <c r="G27" s="76" t="e">
        <f>+SUMIFS(#REF!,#REF!,C27)</f>
        <v>#REF!</v>
      </c>
      <c r="H27" s="76" t="e">
        <f>+SUMIFS(#REF!,#REF!,C27)</f>
        <v>#REF!</v>
      </c>
      <c r="I27" s="77" t="e">
        <f t="shared" si="6"/>
        <v>#REF!</v>
      </c>
      <c r="J27" s="76" t="e">
        <f t="shared" si="7"/>
        <v>#REF!</v>
      </c>
      <c r="K27" s="76" t="e">
        <f>+SUMIFS(#REF!,#REF!,C27)</f>
        <v>#REF!</v>
      </c>
      <c r="L27" s="76" t="e">
        <f>+SUMIFS(#REF!,#REF!,C27)</f>
        <v>#REF!</v>
      </c>
      <c r="M27" s="78" t="e">
        <f>+SUMIFS(#REF!,#REF!,C27)</f>
        <v>#REF!</v>
      </c>
      <c r="N27" s="80">
        <v>42</v>
      </c>
      <c r="O27" s="76">
        <v>11</v>
      </c>
      <c r="P27" s="81">
        <v>0.23809523809523808</v>
      </c>
      <c r="Q27" s="76">
        <v>31</v>
      </c>
      <c r="R27" s="79">
        <v>1</v>
      </c>
      <c r="S27" s="114">
        <f>+SUMIFS('2. Апрель'!K:K,'2. Апрель'!F:F,C27)</f>
        <v>7</v>
      </c>
      <c r="T27" s="79">
        <f>+SUMIFS('2. Апрель'!I:I,'2. Апрель'!F:F,C27)</f>
        <v>0</v>
      </c>
      <c r="U27" s="36">
        <f>+'1. Свод'!E23-'1. Свод (2)'!O27</f>
        <v>-8</v>
      </c>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row>
    <row r="28" spans="1:100" s="39" customFormat="1" ht="36" customHeight="1" x14ac:dyDescent="0.25">
      <c r="A28" s="108"/>
      <c r="B28" s="179"/>
      <c r="C28" s="46" t="s">
        <v>123</v>
      </c>
      <c r="D28" s="80" t="e">
        <f t="shared" si="14"/>
        <v>#REF!</v>
      </c>
      <c r="E28" s="80" t="e">
        <f t="shared" si="14"/>
        <v>#REF!</v>
      </c>
      <c r="F28" s="81" t="e">
        <f t="shared" si="15"/>
        <v>#REF!</v>
      </c>
      <c r="G28" s="76" t="e">
        <f>+SUMIFS(#REF!,#REF!,C28)</f>
        <v>#REF!</v>
      </c>
      <c r="H28" s="76" t="e">
        <f>+SUMIFS(#REF!,#REF!,C28)</f>
        <v>#REF!</v>
      </c>
      <c r="I28" s="77"/>
      <c r="J28" s="76" t="e">
        <f t="shared" si="7"/>
        <v>#REF!</v>
      </c>
      <c r="K28" s="76" t="e">
        <f>+SUMIFS(#REF!,#REF!,C28)</f>
        <v>#REF!</v>
      </c>
      <c r="L28" s="76" t="e">
        <f>+SUMIFS(#REF!,#REF!,C28)</f>
        <v>#REF!</v>
      </c>
      <c r="M28" s="78" t="e">
        <f>+SUMIFS(#REF!,#REF!,C28)</f>
        <v>#REF!</v>
      </c>
      <c r="N28" s="80">
        <v>4</v>
      </c>
      <c r="O28" s="76">
        <v>2</v>
      </c>
      <c r="P28" s="81">
        <v>0.5</v>
      </c>
      <c r="Q28" s="76">
        <v>2</v>
      </c>
      <c r="R28" s="79">
        <v>1</v>
      </c>
      <c r="S28" s="114">
        <f>+SUMIFS('2. Апрель'!K:K,'2. Апрель'!F:F,C28)</f>
        <v>1</v>
      </c>
      <c r="T28" s="79">
        <f>+SUMIFS('2. Апрель'!I:I,'2. Апрель'!F:F,C28)</f>
        <v>0</v>
      </c>
      <c r="U28" s="36" t="e">
        <f>+'1. Свод'!#REF!-'1. Свод (2)'!O28</f>
        <v>#REF!</v>
      </c>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row>
    <row r="29" spans="1:100" s="39" customFormat="1" ht="36" customHeight="1" x14ac:dyDescent="0.25">
      <c r="A29" s="108"/>
      <c r="B29" s="179"/>
      <c r="C29" s="46" t="s">
        <v>118</v>
      </c>
      <c r="D29" s="80" t="e">
        <f t="shared" si="14"/>
        <v>#REF!</v>
      </c>
      <c r="E29" s="80" t="e">
        <f t="shared" si="14"/>
        <v>#REF!</v>
      </c>
      <c r="F29" s="81" t="e">
        <f t="shared" si="15"/>
        <v>#REF!</v>
      </c>
      <c r="G29" s="76" t="e">
        <f>+SUMIFS(#REF!,#REF!,C29)</f>
        <v>#REF!</v>
      </c>
      <c r="H29" s="76" t="e">
        <f>+SUMIFS(#REF!,#REF!,C29)</f>
        <v>#REF!</v>
      </c>
      <c r="I29" s="77"/>
      <c r="J29" s="76" t="e">
        <f t="shared" si="7"/>
        <v>#REF!</v>
      </c>
      <c r="K29" s="76" t="e">
        <f>+SUMIFS(#REF!,#REF!,C29)</f>
        <v>#REF!</v>
      </c>
      <c r="L29" s="76" t="e">
        <f>+SUMIFS(#REF!,#REF!,C29)</f>
        <v>#REF!</v>
      </c>
      <c r="M29" s="78" t="e">
        <f>+SUMIFS(#REF!,#REF!,C29)</f>
        <v>#REF!</v>
      </c>
      <c r="N29" s="80">
        <v>1</v>
      </c>
      <c r="O29" s="76">
        <v>0</v>
      </c>
      <c r="P29" s="81">
        <v>0</v>
      </c>
      <c r="Q29" s="76">
        <v>1</v>
      </c>
      <c r="R29" s="79">
        <v>0</v>
      </c>
      <c r="S29" s="114">
        <f>+SUMIFS('2. Апрель'!K:K,'2. Апрель'!F:F,C29)</f>
        <v>0</v>
      </c>
      <c r="T29" s="79">
        <f>+SUMIFS('2. Апрель'!I:I,'2. Апрель'!F:F,C29)</f>
        <v>0</v>
      </c>
      <c r="U29" s="36" t="e">
        <f>+'1. Свод'!#REF!-'1. Свод (2)'!O29</f>
        <v>#REF!</v>
      </c>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row>
    <row r="30" spans="1:100" s="39" customFormat="1" ht="36" customHeight="1" x14ac:dyDescent="0.25">
      <c r="A30" s="108"/>
      <c r="B30" s="179"/>
      <c r="C30" s="46" t="s">
        <v>4</v>
      </c>
      <c r="D30" s="80" t="e">
        <f t="shared" si="14"/>
        <v>#REF!</v>
      </c>
      <c r="E30" s="80" t="e">
        <f t="shared" si="14"/>
        <v>#REF!</v>
      </c>
      <c r="F30" s="81" t="e">
        <f t="shared" si="15"/>
        <v>#REF!</v>
      </c>
      <c r="G30" s="76" t="e">
        <f>+SUMIFS(#REF!,#REF!,C30)</f>
        <v>#REF!</v>
      </c>
      <c r="H30" s="76" t="e">
        <f>+SUMIFS(#REF!,#REF!,C30)</f>
        <v>#REF!</v>
      </c>
      <c r="I30" s="77" t="e">
        <f t="shared" si="6"/>
        <v>#REF!</v>
      </c>
      <c r="J30" s="76" t="e">
        <f t="shared" si="7"/>
        <v>#REF!</v>
      </c>
      <c r="K30" s="76" t="e">
        <f>+SUMIFS(#REF!,#REF!,C30)</f>
        <v>#REF!</v>
      </c>
      <c r="L30" s="76" t="e">
        <f>+SUMIFS(#REF!,#REF!,C30)</f>
        <v>#REF!</v>
      </c>
      <c r="M30" s="78" t="e">
        <f>+SUMIFS(#REF!,#REF!,C30)</f>
        <v>#REF!</v>
      </c>
      <c r="N30" s="80">
        <v>25</v>
      </c>
      <c r="O30" s="76">
        <v>4</v>
      </c>
      <c r="P30" s="81">
        <v>0.16</v>
      </c>
      <c r="Q30" s="76">
        <v>21</v>
      </c>
      <c r="R30" s="79">
        <v>0</v>
      </c>
      <c r="S30" s="114">
        <f>+SUMIFS('2. Апрель'!K:K,'2. Апрель'!F:F,C30)</f>
        <v>1</v>
      </c>
      <c r="T30" s="79">
        <f>+SUMIFS('2. Апрель'!I:I,'2. Апрель'!F:F,C30)</f>
        <v>0</v>
      </c>
      <c r="U30" s="36">
        <f>+'1. Свод'!E24-'1. Свод (2)'!O30</f>
        <v>-4</v>
      </c>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row>
    <row r="31" spans="1:100" s="39" customFormat="1" ht="36" customHeight="1" x14ac:dyDescent="0.25">
      <c r="A31" s="108"/>
      <c r="B31" s="179"/>
      <c r="C31" s="46" t="s">
        <v>125</v>
      </c>
      <c r="D31" s="80" t="e">
        <f t="shared" si="14"/>
        <v>#REF!</v>
      </c>
      <c r="E31" s="80" t="e">
        <f t="shared" si="14"/>
        <v>#REF!</v>
      </c>
      <c r="F31" s="81" t="e">
        <f t="shared" si="15"/>
        <v>#REF!</v>
      </c>
      <c r="G31" s="76" t="e">
        <f>+SUMIFS(#REF!,#REF!,C31)</f>
        <v>#REF!</v>
      </c>
      <c r="H31" s="76" t="e">
        <f>+SUMIFS(#REF!,#REF!,C31)</f>
        <v>#REF!</v>
      </c>
      <c r="I31" s="77"/>
      <c r="J31" s="76" t="e">
        <f t="shared" si="7"/>
        <v>#REF!</v>
      </c>
      <c r="K31" s="76" t="e">
        <f>+SUMIFS(#REF!,#REF!,C31)</f>
        <v>#REF!</v>
      </c>
      <c r="L31" s="76" t="e">
        <f>+SUMIFS(#REF!,#REF!,C31)</f>
        <v>#REF!</v>
      </c>
      <c r="M31" s="78" t="e">
        <f>+SUMIFS(#REF!,#REF!,C31)</f>
        <v>#REF!</v>
      </c>
      <c r="N31" s="80">
        <v>1</v>
      </c>
      <c r="O31" s="76">
        <v>1</v>
      </c>
      <c r="P31" s="81">
        <v>1</v>
      </c>
      <c r="Q31" s="76">
        <v>0</v>
      </c>
      <c r="R31" s="79">
        <v>0</v>
      </c>
      <c r="S31" s="114">
        <f>+SUMIFS('2. Апрель'!K:K,'2. Апрель'!F:F,C31)</f>
        <v>1</v>
      </c>
      <c r="T31" s="79">
        <f>+SUMIFS('2. Апрель'!I:I,'2. Апрель'!F:F,C31)</f>
        <v>0</v>
      </c>
      <c r="U31" s="36" t="e">
        <f>+'1. Свод'!#REF!-'1. Свод (2)'!O31</f>
        <v>#REF!</v>
      </c>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row>
    <row r="32" spans="1:100" s="39" customFormat="1" ht="36" customHeight="1" x14ac:dyDescent="0.25">
      <c r="A32" s="108"/>
      <c r="B32" s="179"/>
      <c r="C32" s="46" t="s">
        <v>14</v>
      </c>
      <c r="D32" s="80" t="e">
        <f t="shared" si="14"/>
        <v>#REF!</v>
      </c>
      <c r="E32" s="80" t="e">
        <f t="shared" si="14"/>
        <v>#REF!</v>
      </c>
      <c r="F32" s="81" t="e">
        <f t="shared" si="15"/>
        <v>#REF!</v>
      </c>
      <c r="G32" s="76" t="e">
        <f>+SUMIFS(#REF!,#REF!,C32)</f>
        <v>#REF!</v>
      </c>
      <c r="H32" s="76" t="e">
        <f>+SUMIFS(#REF!,#REF!,C32)</f>
        <v>#REF!</v>
      </c>
      <c r="I32" s="77"/>
      <c r="J32" s="76" t="e">
        <f t="shared" si="7"/>
        <v>#REF!</v>
      </c>
      <c r="K32" s="76" t="e">
        <f>+SUMIFS(#REF!,#REF!,C32)</f>
        <v>#REF!</v>
      </c>
      <c r="L32" s="76" t="e">
        <f>+SUMIFS(#REF!,#REF!,C32)</f>
        <v>#REF!</v>
      </c>
      <c r="M32" s="78" t="e">
        <f>+SUMIFS(#REF!,#REF!,C32)</f>
        <v>#REF!</v>
      </c>
      <c r="N32" s="80">
        <v>6</v>
      </c>
      <c r="O32" s="76">
        <v>3</v>
      </c>
      <c r="P32" s="81">
        <v>0.5</v>
      </c>
      <c r="Q32" s="76">
        <v>3</v>
      </c>
      <c r="R32" s="79">
        <v>1</v>
      </c>
      <c r="S32" s="114">
        <f>+SUMIFS('2. Апрель'!K:K,'2. Апрель'!F:F,C32)</f>
        <v>3</v>
      </c>
      <c r="T32" s="79">
        <f>+SUMIFS('2. Апрель'!I:I,'2. Апрель'!F:F,C32)</f>
        <v>0</v>
      </c>
      <c r="U32" s="36">
        <f>+'1. Свод'!E29-'1. Свод (2)'!O32</f>
        <v>-3</v>
      </c>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row>
    <row r="33" spans="1:100" s="39" customFormat="1" ht="36" customHeight="1" thickBot="1" x14ac:dyDescent="0.3">
      <c r="A33" s="108" t="s">
        <v>15</v>
      </c>
      <c r="B33" s="180"/>
      <c r="C33" s="65" t="s">
        <v>115</v>
      </c>
      <c r="D33" s="83" t="e">
        <f t="shared" si="14"/>
        <v>#REF!</v>
      </c>
      <c r="E33" s="83" t="e">
        <f t="shared" si="14"/>
        <v>#REF!</v>
      </c>
      <c r="F33" s="84" t="e">
        <f t="shared" si="15"/>
        <v>#REF!</v>
      </c>
      <c r="G33" s="90" t="e">
        <f>+SUMIFS(#REF!,#REF!,C33)</f>
        <v>#REF!</v>
      </c>
      <c r="H33" s="90" t="e">
        <f>+SUMIFS(#REF!,#REF!,C33)</f>
        <v>#REF!</v>
      </c>
      <c r="I33" s="85"/>
      <c r="J33" s="90" t="e">
        <f t="shared" si="7"/>
        <v>#REF!</v>
      </c>
      <c r="K33" s="90" t="e">
        <f>+SUMIFS(#REF!,#REF!,C33)</f>
        <v>#REF!</v>
      </c>
      <c r="L33" s="90" t="e">
        <f>+SUMIFS(#REF!,#REF!,C33)</f>
        <v>#REF!</v>
      </c>
      <c r="M33" s="91" t="e">
        <f>+SUMIFS(#REF!,#REF!,C33)</f>
        <v>#REF!</v>
      </c>
      <c r="N33" s="83">
        <v>5</v>
      </c>
      <c r="O33" s="90">
        <v>0</v>
      </c>
      <c r="P33" s="84">
        <v>0</v>
      </c>
      <c r="Q33" s="90">
        <v>5</v>
      </c>
      <c r="R33" s="95">
        <v>0</v>
      </c>
      <c r="S33" s="115">
        <f>+SUMIFS('2. Апрель'!K:K,'2. Апрель'!F:F,C33)</f>
        <v>0</v>
      </c>
      <c r="T33" s="95">
        <f>+SUMIFS('2. Апрель'!I:I,'2. Апрель'!F:F,C33)</f>
        <v>0</v>
      </c>
      <c r="U33" s="36" t="e">
        <f>+'1. Свод'!#REF!-'1. Свод (2)'!O33</f>
        <v>#REF!</v>
      </c>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row>
    <row r="34" spans="1:100" s="39" customFormat="1" ht="48.75" customHeight="1" x14ac:dyDescent="0.25">
      <c r="A34" s="109"/>
      <c r="B34" s="184">
        <v>4</v>
      </c>
      <c r="C34" s="66" t="s">
        <v>75</v>
      </c>
      <c r="D34" s="86" t="e">
        <f t="shared" ref="D34:E34" si="16">SUM(D35:D39)</f>
        <v>#REF!</v>
      </c>
      <c r="E34" s="86" t="e">
        <f t="shared" si="16"/>
        <v>#REF!</v>
      </c>
      <c r="F34" s="87" t="e">
        <f>+E34/D34</f>
        <v>#REF!</v>
      </c>
      <c r="G34" s="86" t="e">
        <f>SUM(G35:G39)</f>
        <v>#REF!</v>
      </c>
      <c r="H34" s="86" t="e">
        <f>SUM(H35:H39)</f>
        <v>#REF!</v>
      </c>
      <c r="I34" s="87" t="e">
        <f t="shared" si="6"/>
        <v>#REF!</v>
      </c>
      <c r="J34" s="86" t="e">
        <f t="shared" ref="J34:M34" si="17">SUM(J35:J39)</f>
        <v>#REF!</v>
      </c>
      <c r="K34" s="86" t="e">
        <f t="shared" si="17"/>
        <v>#REF!</v>
      </c>
      <c r="L34" s="86" t="e">
        <f t="shared" si="17"/>
        <v>#REF!</v>
      </c>
      <c r="M34" s="88" t="e">
        <f t="shared" si="17"/>
        <v>#REF!</v>
      </c>
      <c r="N34" s="86">
        <v>136</v>
      </c>
      <c r="O34" s="86">
        <v>25</v>
      </c>
      <c r="P34" s="87">
        <v>0.18382352941176472</v>
      </c>
      <c r="Q34" s="86">
        <v>111</v>
      </c>
      <c r="R34" s="89">
        <v>20</v>
      </c>
      <c r="S34" s="116">
        <f t="shared" ref="S34" si="18">SUM(S35:S39)</f>
        <v>16</v>
      </c>
      <c r="T34" s="89">
        <f t="shared" ref="T34" si="19">SUM(T36:T39)</f>
        <v>0</v>
      </c>
      <c r="U34" s="36">
        <f>+'1. Свод'!E30-'1. Свод (2)'!O34</f>
        <v>-23</v>
      </c>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row>
    <row r="35" spans="1:100" s="39" customFormat="1" ht="33" customHeight="1" x14ac:dyDescent="0.25">
      <c r="A35" s="109"/>
      <c r="B35" s="179"/>
      <c r="C35" s="94" t="s">
        <v>135</v>
      </c>
      <c r="D35" s="80" t="e">
        <f t="shared" ref="D35:E39" si="20">+G35+N35</f>
        <v>#REF!</v>
      </c>
      <c r="E35" s="80" t="e">
        <f t="shared" si="20"/>
        <v>#REF!</v>
      </c>
      <c r="F35" s="81" t="e">
        <f t="shared" ref="F35:F39" si="21">+E35/D35</f>
        <v>#REF!</v>
      </c>
      <c r="G35" s="76" t="e">
        <f>+SUMIFS(#REF!,#REF!,C35)</f>
        <v>#REF!</v>
      </c>
      <c r="H35" s="76" t="e">
        <f>+SUMIFS(#REF!,#REF!,C35)</f>
        <v>#REF!</v>
      </c>
      <c r="I35" s="77" t="e">
        <f t="shared" si="6"/>
        <v>#REF!</v>
      </c>
      <c r="J35" s="76" t="e">
        <f t="shared" si="7"/>
        <v>#REF!</v>
      </c>
      <c r="K35" s="76" t="e">
        <f>+SUMIFS(#REF!,#REF!,C35)</f>
        <v>#REF!</v>
      </c>
      <c r="L35" s="76" t="e">
        <f>+SUMIFS(#REF!,#REF!,C35)</f>
        <v>#REF!</v>
      </c>
      <c r="M35" s="78" t="e">
        <f>+SUMIFS(#REF!,#REF!,C35)</f>
        <v>#REF!</v>
      </c>
      <c r="N35" s="80">
        <v>0</v>
      </c>
      <c r="O35" s="76">
        <v>0</v>
      </c>
      <c r="P35" s="81"/>
      <c r="Q35" s="76">
        <v>0</v>
      </c>
      <c r="R35" s="79">
        <v>0</v>
      </c>
      <c r="S35" s="114">
        <f>+SUMIFS('2. Апрель'!K:K,'2. Апрель'!F:F,C35)</f>
        <v>0</v>
      </c>
      <c r="T35" s="79">
        <f>+SUMIFS('2. Апрель'!I:I,'2. Апрель'!F:F,C35)</f>
        <v>0</v>
      </c>
      <c r="U35" s="36" t="e">
        <f>+'1. Свод'!#REF!-'1. Свод (2)'!O35</f>
        <v>#REF!</v>
      </c>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row>
    <row r="36" spans="1:100" s="39" customFormat="1" ht="33" customHeight="1" x14ac:dyDescent="0.25">
      <c r="A36" s="109"/>
      <c r="B36" s="179"/>
      <c r="C36" s="64" t="s">
        <v>21</v>
      </c>
      <c r="D36" s="76" t="e">
        <f t="shared" si="20"/>
        <v>#REF!</v>
      </c>
      <c r="E36" s="76" t="e">
        <f t="shared" si="20"/>
        <v>#REF!</v>
      </c>
      <c r="F36" s="77" t="e">
        <f t="shared" si="21"/>
        <v>#REF!</v>
      </c>
      <c r="G36" s="76" t="e">
        <f>+SUMIFS(#REF!,#REF!,C36)</f>
        <v>#REF!</v>
      </c>
      <c r="H36" s="76" t="e">
        <f>+SUMIFS(#REF!,#REF!,C36)</f>
        <v>#REF!</v>
      </c>
      <c r="I36" s="77" t="e">
        <f t="shared" si="6"/>
        <v>#REF!</v>
      </c>
      <c r="J36" s="76" t="e">
        <f t="shared" si="7"/>
        <v>#REF!</v>
      </c>
      <c r="K36" s="76" t="e">
        <f>+SUMIFS(#REF!,#REF!,C36)</f>
        <v>#REF!</v>
      </c>
      <c r="L36" s="76" t="e">
        <f>+SUMIFS(#REF!,#REF!,C36)</f>
        <v>#REF!</v>
      </c>
      <c r="M36" s="78" t="e">
        <f>+SUMIFS(#REF!,#REF!,C36)</f>
        <v>#REF!</v>
      </c>
      <c r="N36" s="76">
        <v>35</v>
      </c>
      <c r="O36" s="76">
        <v>3</v>
      </c>
      <c r="P36" s="77">
        <v>8.5714285714285715E-2</v>
      </c>
      <c r="Q36" s="76">
        <v>32</v>
      </c>
      <c r="R36" s="79">
        <v>7</v>
      </c>
      <c r="S36" s="114">
        <f>+SUMIFS('2. Апрель'!K:K,'2. Апрель'!F:F,C36)</f>
        <v>6</v>
      </c>
      <c r="T36" s="79">
        <f>+SUMIFS('2. Апрель'!I:I,'2. Апрель'!F:F,C36)</f>
        <v>0</v>
      </c>
      <c r="U36" s="36">
        <f>+'1. Свод'!E31-'1. Свод (2)'!O36</f>
        <v>-3</v>
      </c>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row>
    <row r="37" spans="1:100" s="39" customFormat="1" ht="33" customHeight="1" x14ac:dyDescent="0.25">
      <c r="A37" s="109"/>
      <c r="B37" s="179"/>
      <c r="C37" s="93" t="s">
        <v>68</v>
      </c>
      <c r="D37" s="80" t="e">
        <f t="shared" si="20"/>
        <v>#REF!</v>
      </c>
      <c r="E37" s="80" t="e">
        <f t="shared" si="20"/>
        <v>#REF!</v>
      </c>
      <c r="F37" s="81" t="e">
        <f t="shared" si="21"/>
        <v>#REF!</v>
      </c>
      <c r="G37" s="76" t="e">
        <f>+SUMIFS(#REF!,#REF!,C37)</f>
        <v>#REF!</v>
      </c>
      <c r="H37" s="76" t="e">
        <f>+SUMIFS(#REF!,#REF!,C37)</f>
        <v>#REF!</v>
      </c>
      <c r="I37" s="77" t="e">
        <f t="shared" si="6"/>
        <v>#REF!</v>
      </c>
      <c r="J37" s="76" t="e">
        <f t="shared" si="7"/>
        <v>#REF!</v>
      </c>
      <c r="K37" s="76" t="e">
        <f>+SUMIFS(#REF!,#REF!,C37)</f>
        <v>#REF!</v>
      </c>
      <c r="L37" s="76" t="e">
        <f>+SUMIFS(#REF!,#REF!,C37)</f>
        <v>#REF!</v>
      </c>
      <c r="M37" s="78" t="e">
        <f>+SUMIFS(#REF!,#REF!,C37)</f>
        <v>#REF!</v>
      </c>
      <c r="N37" s="80">
        <v>42</v>
      </c>
      <c r="O37" s="76">
        <v>6</v>
      </c>
      <c r="P37" s="81">
        <v>0.14285714285714285</v>
      </c>
      <c r="Q37" s="76">
        <v>36</v>
      </c>
      <c r="R37" s="79">
        <v>11</v>
      </c>
      <c r="S37" s="114">
        <f>+SUMIFS('2. Апрель'!K:K,'2. Апрель'!F:F,C37)</f>
        <v>4</v>
      </c>
      <c r="T37" s="79">
        <f>+SUMIFS('2. Апрель'!I:I,'2. Апрель'!F:F,C37)</f>
        <v>0</v>
      </c>
      <c r="U37" s="36">
        <f>+'1. Свод'!E32-'1. Свод (2)'!O37</f>
        <v>-6</v>
      </c>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row>
    <row r="38" spans="1:100" s="39" customFormat="1" ht="33" customHeight="1" x14ac:dyDescent="0.25">
      <c r="A38" s="109"/>
      <c r="B38" s="179"/>
      <c r="C38" s="46" t="s">
        <v>22</v>
      </c>
      <c r="D38" s="80" t="e">
        <f t="shared" si="20"/>
        <v>#REF!</v>
      </c>
      <c r="E38" s="80" t="e">
        <f t="shared" si="20"/>
        <v>#REF!</v>
      </c>
      <c r="F38" s="81" t="e">
        <f t="shared" si="21"/>
        <v>#REF!</v>
      </c>
      <c r="G38" s="76" t="e">
        <f>+SUMIFS(#REF!,#REF!,C38)</f>
        <v>#REF!</v>
      </c>
      <c r="H38" s="76" t="e">
        <f>+SUMIFS(#REF!,#REF!,C38)</f>
        <v>#REF!</v>
      </c>
      <c r="I38" s="77" t="e">
        <f t="shared" si="6"/>
        <v>#REF!</v>
      </c>
      <c r="J38" s="76" t="e">
        <f t="shared" si="7"/>
        <v>#REF!</v>
      </c>
      <c r="K38" s="76" t="e">
        <f>+SUMIFS(#REF!,#REF!,C38)</f>
        <v>#REF!</v>
      </c>
      <c r="L38" s="76" t="e">
        <f>+SUMIFS(#REF!,#REF!,C38)</f>
        <v>#REF!</v>
      </c>
      <c r="M38" s="78" t="e">
        <f>+SUMIFS(#REF!,#REF!,C38)</f>
        <v>#REF!</v>
      </c>
      <c r="N38" s="80">
        <v>52</v>
      </c>
      <c r="O38" s="76">
        <v>14</v>
      </c>
      <c r="P38" s="81">
        <v>0.26923076923076922</v>
      </c>
      <c r="Q38" s="76">
        <v>38</v>
      </c>
      <c r="R38" s="79">
        <v>2</v>
      </c>
      <c r="S38" s="114">
        <f>+SUMIFS('2. Апрель'!K:K,'2. Апрель'!F:F,C38)</f>
        <v>5</v>
      </c>
      <c r="T38" s="79">
        <f>+SUMIFS('2. Апрель'!I:I,'2. Апрель'!F:F,C38)</f>
        <v>0</v>
      </c>
      <c r="U38" s="36">
        <f>+'1. Свод'!E36-'1. Свод (2)'!O38</f>
        <v>-13</v>
      </c>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row>
    <row r="39" spans="1:100" s="39" customFormat="1" ht="33" customHeight="1" x14ac:dyDescent="0.25">
      <c r="A39" s="109" t="s">
        <v>19</v>
      </c>
      <c r="B39" s="179"/>
      <c r="C39" s="46" t="s">
        <v>20</v>
      </c>
      <c r="D39" s="80" t="e">
        <f t="shared" si="20"/>
        <v>#REF!</v>
      </c>
      <c r="E39" s="80" t="e">
        <f t="shared" si="20"/>
        <v>#REF!</v>
      </c>
      <c r="F39" s="81" t="e">
        <f t="shared" si="21"/>
        <v>#REF!</v>
      </c>
      <c r="G39" s="76" t="e">
        <f>+SUMIFS(#REF!,#REF!,C39)</f>
        <v>#REF!</v>
      </c>
      <c r="H39" s="76" t="e">
        <f>+SUMIFS(#REF!,#REF!,C39)</f>
        <v>#REF!</v>
      </c>
      <c r="I39" s="77" t="e">
        <f t="shared" si="6"/>
        <v>#REF!</v>
      </c>
      <c r="J39" s="76" t="e">
        <f t="shared" si="7"/>
        <v>#REF!</v>
      </c>
      <c r="K39" s="76" t="e">
        <f>+SUMIFS(#REF!,#REF!,C39)</f>
        <v>#REF!</v>
      </c>
      <c r="L39" s="76" t="e">
        <f>+SUMIFS(#REF!,#REF!,C39)</f>
        <v>#REF!</v>
      </c>
      <c r="M39" s="78" t="e">
        <f>+SUMIFS(#REF!,#REF!,C39)</f>
        <v>#REF!</v>
      </c>
      <c r="N39" s="80">
        <v>7</v>
      </c>
      <c r="O39" s="76">
        <v>2</v>
      </c>
      <c r="P39" s="81">
        <v>0.2857142857142857</v>
      </c>
      <c r="Q39" s="76">
        <v>5</v>
      </c>
      <c r="R39" s="79">
        <v>0</v>
      </c>
      <c r="S39" s="114">
        <f>+SUMIFS('2. Апрель'!K:K,'2. Апрель'!F:F,C39)</f>
        <v>1</v>
      </c>
      <c r="T39" s="79">
        <f>+SUMIFS('2. Апрель'!I:I,'2. Апрель'!F:F,C39)</f>
        <v>0</v>
      </c>
      <c r="U39" s="36" t="e">
        <f>+'1. Свод'!#REF!-'1. Свод (2)'!O39</f>
        <v>#REF!</v>
      </c>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row>
    <row r="40" spans="1:100" s="39" customFormat="1" ht="48.75" customHeight="1" x14ac:dyDescent="0.25">
      <c r="A40" s="106"/>
      <c r="B40" s="179">
        <v>5</v>
      </c>
      <c r="C40" s="45" t="s">
        <v>74</v>
      </c>
      <c r="D40" s="73" t="e">
        <f t="shared" ref="D40" si="22">SUM(D41:D47)</f>
        <v>#REF!</v>
      </c>
      <c r="E40" s="73" t="e">
        <f t="shared" ref="E40" si="23">SUM(E41:E47)</f>
        <v>#REF!</v>
      </c>
      <c r="F40" s="74" t="e">
        <f>+E40/D40</f>
        <v>#REF!</v>
      </c>
      <c r="G40" s="73" t="e">
        <f t="shared" ref="G40:M40" si="24">SUM(G41:G47)</f>
        <v>#REF!</v>
      </c>
      <c r="H40" s="73" t="e">
        <f t="shared" si="24"/>
        <v>#REF!</v>
      </c>
      <c r="I40" s="74" t="e">
        <f t="shared" si="6"/>
        <v>#REF!</v>
      </c>
      <c r="J40" s="73" t="e">
        <f t="shared" si="24"/>
        <v>#REF!</v>
      </c>
      <c r="K40" s="73" t="e">
        <f t="shared" si="24"/>
        <v>#REF!</v>
      </c>
      <c r="L40" s="73" t="e">
        <f t="shared" si="24"/>
        <v>#REF!</v>
      </c>
      <c r="M40" s="82" t="e">
        <f t="shared" si="24"/>
        <v>#REF!</v>
      </c>
      <c r="N40" s="73">
        <v>200</v>
      </c>
      <c r="O40" s="73">
        <v>46</v>
      </c>
      <c r="P40" s="74">
        <v>0.23</v>
      </c>
      <c r="Q40" s="73">
        <v>154</v>
      </c>
      <c r="R40" s="75">
        <v>28</v>
      </c>
      <c r="S40" s="113">
        <f t="shared" ref="S40:T40" si="25">SUM(S41:S47)</f>
        <v>13</v>
      </c>
      <c r="T40" s="75">
        <f t="shared" si="25"/>
        <v>0</v>
      </c>
      <c r="U40" s="36">
        <f>+'1. Свод'!E37-'1. Свод (2)'!O40</f>
        <v>-42</v>
      </c>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row>
    <row r="41" spans="1:100" s="39" customFormat="1" ht="33" customHeight="1" x14ac:dyDescent="0.25">
      <c r="A41" s="106"/>
      <c r="B41" s="179"/>
      <c r="C41" s="60" t="s">
        <v>111</v>
      </c>
      <c r="D41" s="80" t="e">
        <f t="shared" ref="D41:E47" si="26">+G41+N41</f>
        <v>#REF!</v>
      </c>
      <c r="E41" s="80" t="e">
        <f t="shared" si="26"/>
        <v>#REF!</v>
      </c>
      <c r="F41" s="81" t="e">
        <f t="shared" ref="F41:F47" si="27">+E41/D41</f>
        <v>#REF!</v>
      </c>
      <c r="G41" s="76" t="e">
        <f>+SUMIFS(#REF!,#REF!,C41)</f>
        <v>#REF!</v>
      </c>
      <c r="H41" s="76" t="e">
        <f>+SUMIFS(#REF!,#REF!,C41)</f>
        <v>#REF!</v>
      </c>
      <c r="I41" s="77"/>
      <c r="J41" s="76" t="e">
        <f t="shared" si="7"/>
        <v>#REF!</v>
      </c>
      <c r="K41" s="76" t="e">
        <f>+SUMIFS(#REF!,#REF!,C41)</f>
        <v>#REF!</v>
      </c>
      <c r="L41" s="76" t="e">
        <f>+SUMIFS(#REF!,#REF!,C41)</f>
        <v>#REF!</v>
      </c>
      <c r="M41" s="78" t="e">
        <f>+SUMIFS(#REF!,#REF!,C41)</f>
        <v>#REF!</v>
      </c>
      <c r="N41" s="80">
        <v>2</v>
      </c>
      <c r="O41" s="76">
        <v>0</v>
      </c>
      <c r="P41" s="81">
        <v>0</v>
      </c>
      <c r="Q41" s="76">
        <v>2</v>
      </c>
      <c r="R41" s="79">
        <v>0</v>
      </c>
      <c r="S41" s="114">
        <f>+SUMIFS('2. Апрель'!K:K,'2. Апрель'!F:F,C41)</f>
        <v>0</v>
      </c>
      <c r="T41" s="79">
        <f>+SUMIFS('2. Апрель'!I:I,'2. Апрель'!F:F,C41)</f>
        <v>0</v>
      </c>
      <c r="U41" s="36" t="e">
        <f>+'1. Свод'!#REF!-'1. Свод (2)'!O41</f>
        <v>#REF!</v>
      </c>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row>
    <row r="42" spans="1:100" s="39" customFormat="1" ht="33" customHeight="1" x14ac:dyDescent="0.25">
      <c r="A42" s="110" t="s">
        <v>16</v>
      </c>
      <c r="B42" s="179"/>
      <c r="C42" s="93" t="s">
        <v>103</v>
      </c>
      <c r="D42" s="80" t="e">
        <f t="shared" si="26"/>
        <v>#REF!</v>
      </c>
      <c r="E42" s="80" t="e">
        <f t="shared" si="26"/>
        <v>#REF!</v>
      </c>
      <c r="F42" s="81" t="e">
        <f t="shared" si="27"/>
        <v>#REF!</v>
      </c>
      <c r="G42" s="76" t="e">
        <f>+SUMIFS(#REF!,#REF!,C42)</f>
        <v>#REF!</v>
      </c>
      <c r="H42" s="76" t="e">
        <f>+SUMIFS(#REF!,#REF!,C42)</f>
        <v>#REF!</v>
      </c>
      <c r="I42" s="77" t="e">
        <f t="shared" ref="I42:I44" si="28">+H42/G42</f>
        <v>#REF!</v>
      </c>
      <c r="J42" s="76" t="e">
        <f t="shared" si="7"/>
        <v>#REF!</v>
      </c>
      <c r="K42" s="76" t="e">
        <f>+SUMIFS(#REF!,#REF!,C42)</f>
        <v>#REF!</v>
      </c>
      <c r="L42" s="76" t="e">
        <f>+SUMIFS(#REF!,#REF!,C42)</f>
        <v>#REF!</v>
      </c>
      <c r="M42" s="78" t="e">
        <f>+SUMIFS(#REF!,#REF!,C42)</f>
        <v>#REF!</v>
      </c>
      <c r="N42" s="80">
        <v>66</v>
      </c>
      <c r="O42" s="76">
        <v>3</v>
      </c>
      <c r="P42" s="81">
        <v>4.5454545454545456E-2</v>
      </c>
      <c r="Q42" s="76">
        <v>63</v>
      </c>
      <c r="R42" s="79">
        <v>0</v>
      </c>
      <c r="S42" s="114">
        <f>+SUMIFS('2. Апрель'!K:K,'2. Апрель'!F:F,C42)</f>
        <v>0</v>
      </c>
      <c r="T42" s="79">
        <f>+SUMIFS('2. Апрель'!I:I,'2. Апрель'!F:F,C42)</f>
        <v>0</v>
      </c>
      <c r="U42" s="36" t="e">
        <f>+'1. Свод'!#REF!-'1. Свод (2)'!O42</f>
        <v>#REF!</v>
      </c>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row>
    <row r="43" spans="1:100" s="39" customFormat="1" ht="33" customHeight="1" x14ac:dyDescent="0.25">
      <c r="A43" s="110"/>
      <c r="B43" s="179"/>
      <c r="C43" s="49" t="s">
        <v>17</v>
      </c>
      <c r="D43" s="80" t="e">
        <f t="shared" si="26"/>
        <v>#REF!</v>
      </c>
      <c r="E43" s="80" t="e">
        <f t="shared" si="26"/>
        <v>#REF!</v>
      </c>
      <c r="F43" s="81" t="e">
        <f t="shared" si="27"/>
        <v>#REF!</v>
      </c>
      <c r="G43" s="76" t="e">
        <f>+SUMIFS(#REF!,#REF!,C43)</f>
        <v>#REF!</v>
      </c>
      <c r="H43" s="76" t="e">
        <f>+SUMIFS(#REF!,#REF!,C43)</f>
        <v>#REF!</v>
      </c>
      <c r="I43" s="77" t="e">
        <f t="shared" si="28"/>
        <v>#REF!</v>
      </c>
      <c r="J43" s="76" t="e">
        <f t="shared" si="7"/>
        <v>#REF!</v>
      </c>
      <c r="K43" s="76" t="e">
        <f>+SUMIFS(#REF!,#REF!,C43)</f>
        <v>#REF!</v>
      </c>
      <c r="L43" s="76" t="e">
        <f>+SUMIFS(#REF!,#REF!,C43)</f>
        <v>#REF!</v>
      </c>
      <c r="M43" s="78" t="e">
        <f>+SUMIFS(#REF!,#REF!,C43)</f>
        <v>#REF!</v>
      </c>
      <c r="N43" s="80">
        <v>83</v>
      </c>
      <c r="O43" s="76">
        <v>35</v>
      </c>
      <c r="P43" s="81">
        <v>0.42168674698795183</v>
      </c>
      <c r="Q43" s="76">
        <v>48</v>
      </c>
      <c r="R43" s="79">
        <v>20</v>
      </c>
      <c r="S43" s="114">
        <f>+SUMIFS('2. Апрель'!K:K,'2. Апрель'!F:F,C43)</f>
        <v>13</v>
      </c>
      <c r="T43" s="79">
        <f>+SUMIFS('2. Апрель'!I:I,'2. Апрель'!F:F,C43)</f>
        <v>0</v>
      </c>
      <c r="U43" s="36">
        <f>+'1. Свод'!E39-'1. Свод (2)'!O43</f>
        <v>-33</v>
      </c>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row>
    <row r="44" spans="1:100" s="39" customFormat="1" ht="33" customHeight="1" x14ac:dyDescent="0.25">
      <c r="A44" s="110"/>
      <c r="B44" s="179"/>
      <c r="C44" s="49" t="s">
        <v>18</v>
      </c>
      <c r="D44" s="80" t="e">
        <f t="shared" si="26"/>
        <v>#REF!</v>
      </c>
      <c r="E44" s="80" t="e">
        <f t="shared" si="26"/>
        <v>#REF!</v>
      </c>
      <c r="F44" s="81" t="e">
        <f t="shared" si="27"/>
        <v>#REF!</v>
      </c>
      <c r="G44" s="76" t="e">
        <f>+SUMIFS(#REF!,#REF!,C44)</f>
        <v>#REF!</v>
      </c>
      <c r="H44" s="76" t="e">
        <f>+SUMIFS(#REF!,#REF!,C44)</f>
        <v>#REF!</v>
      </c>
      <c r="I44" s="77" t="e">
        <f t="shared" si="28"/>
        <v>#REF!</v>
      </c>
      <c r="J44" s="76" t="e">
        <f t="shared" si="7"/>
        <v>#REF!</v>
      </c>
      <c r="K44" s="76" t="e">
        <f>+SUMIFS(#REF!,#REF!,C44)</f>
        <v>#REF!</v>
      </c>
      <c r="L44" s="76" t="e">
        <f>+SUMIFS(#REF!,#REF!,C44)</f>
        <v>#REF!</v>
      </c>
      <c r="M44" s="78" t="e">
        <f>+SUMIFS(#REF!,#REF!,C44)</f>
        <v>#REF!</v>
      </c>
      <c r="N44" s="80">
        <v>24</v>
      </c>
      <c r="O44" s="76">
        <v>8</v>
      </c>
      <c r="P44" s="81">
        <v>0.33333333333333331</v>
      </c>
      <c r="Q44" s="76">
        <v>16</v>
      </c>
      <c r="R44" s="79">
        <v>5</v>
      </c>
      <c r="S44" s="114">
        <f>+SUMIFS('2. Апрель'!K:K,'2. Апрель'!F:F,C44)</f>
        <v>0</v>
      </c>
      <c r="T44" s="79">
        <f>+SUMIFS('2. Апрель'!I:I,'2. Апрель'!F:F,C44)</f>
        <v>0</v>
      </c>
      <c r="U44" s="36" t="e">
        <f>+'1. Свод'!#REF!-'1. Свод (2)'!O44</f>
        <v>#REF!</v>
      </c>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row>
    <row r="45" spans="1:100" s="39" customFormat="1" ht="33" customHeight="1" x14ac:dyDescent="0.25">
      <c r="A45" s="110"/>
      <c r="B45" s="179"/>
      <c r="C45" s="56" t="s">
        <v>119</v>
      </c>
      <c r="D45" s="80" t="e">
        <f t="shared" si="26"/>
        <v>#REF!</v>
      </c>
      <c r="E45" s="80" t="e">
        <f t="shared" si="26"/>
        <v>#REF!</v>
      </c>
      <c r="F45" s="81" t="e">
        <f t="shared" si="27"/>
        <v>#REF!</v>
      </c>
      <c r="G45" s="76" t="e">
        <f>+SUMIFS(#REF!,#REF!,C45)</f>
        <v>#REF!</v>
      </c>
      <c r="H45" s="76" t="e">
        <f>+SUMIFS(#REF!,#REF!,C45)</f>
        <v>#REF!</v>
      </c>
      <c r="I45" s="77"/>
      <c r="J45" s="76" t="e">
        <f t="shared" si="7"/>
        <v>#REF!</v>
      </c>
      <c r="K45" s="76" t="e">
        <f>+SUMIFS(#REF!,#REF!,C45)</f>
        <v>#REF!</v>
      </c>
      <c r="L45" s="76" t="e">
        <f>+SUMIFS(#REF!,#REF!,C45)</f>
        <v>#REF!</v>
      </c>
      <c r="M45" s="78" t="e">
        <f>+SUMIFS(#REF!,#REF!,C45)</f>
        <v>#REF!</v>
      </c>
      <c r="N45" s="80">
        <v>20</v>
      </c>
      <c r="O45" s="76">
        <v>0</v>
      </c>
      <c r="P45" s="81">
        <v>0</v>
      </c>
      <c r="Q45" s="76">
        <v>20</v>
      </c>
      <c r="R45" s="79">
        <v>3</v>
      </c>
      <c r="S45" s="114">
        <f>+SUMIFS('2. Апрель'!K:K,'2. Апрель'!F:F,C45)</f>
        <v>0</v>
      </c>
      <c r="T45" s="79">
        <f>+SUMIFS('2. Апрель'!I:I,'2. Апрель'!F:F,C45)</f>
        <v>0</v>
      </c>
      <c r="U45" s="36">
        <f>+'1. Свод'!E40-'1. Свод (2)'!O45</f>
        <v>1</v>
      </c>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row>
    <row r="46" spans="1:100" s="39" customFormat="1" ht="33" customHeight="1" x14ac:dyDescent="0.25">
      <c r="A46" s="110"/>
      <c r="B46" s="179"/>
      <c r="C46" s="56" t="s">
        <v>120</v>
      </c>
      <c r="D46" s="80" t="e">
        <f t="shared" si="26"/>
        <v>#REF!</v>
      </c>
      <c r="E46" s="80" t="e">
        <f t="shared" si="26"/>
        <v>#REF!</v>
      </c>
      <c r="F46" s="81" t="e">
        <f t="shared" si="27"/>
        <v>#REF!</v>
      </c>
      <c r="G46" s="76" t="e">
        <f>+SUMIFS(#REF!,#REF!,C46)</f>
        <v>#REF!</v>
      </c>
      <c r="H46" s="76" t="e">
        <f>+SUMIFS(#REF!,#REF!,C46)</f>
        <v>#REF!</v>
      </c>
      <c r="I46" s="77"/>
      <c r="J46" s="76" t="e">
        <f t="shared" si="7"/>
        <v>#REF!</v>
      </c>
      <c r="K46" s="76" t="e">
        <f>+SUMIFS(#REF!,#REF!,C46)</f>
        <v>#REF!</v>
      </c>
      <c r="L46" s="76" t="e">
        <f>+SUMIFS(#REF!,#REF!,C46)</f>
        <v>#REF!</v>
      </c>
      <c r="M46" s="78" t="e">
        <f>+SUMIFS(#REF!,#REF!,C46)</f>
        <v>#REF!</v>
      </c>
      <c r="N46" s="80">
        <v>3</v>
      </c>
      <c r="O46" s="76">
        <v>0</v>
      </c>
      <c r="P46" s="81">
        <v>0</v>
      </c>
      <c r="Q46" s="76">
        <v>3</v>
      </c>
      <c r="R46" s="79">
        <v>0</v>
      </c>
      <c r="S46" s="114">
        <f>+SUMIFS('2. Апрель'!K:K,'2. Апрель'!F:F,C46)</f>
        <v>0</v>
      </c>
      <c r="T46" s="79">
        <f>+SUMIFS('2. Апрель'!I:I,'2. Апрель'!F:F,C46)</f>
        <v>0</v>
      </c>
      <c r="U46" s="36" t="e">
        <f>+'1. Свод'!#REF!-'1. Свод (2)'!O46</f>
        <v>#REF!</v>
      </c>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row>
    <row r="47" spans="1:100" s="39" customFormat="1" ht="33" customHeight="1" x14ac:dyDescent="0.25">
      <c r="A47" s="110"/>
      <c r="B47" s="179"/>
      <c r="C47" s="56" t="s">
        <v>117</v>
      </c>
      <c r="D47" s="80" t="e">
        <f t="shared" si="26"/>
        <v>#REF!</v>
      </c>
      <c r="E47" s="80" t="e">
        <f t="shared" si="26"/>
        <v>#REF!</v>
      </c>
      <c r="F47" s="81" t="e">
        <f t="shared" si="27"/>
        <v>#REF!</v>
      </c>
      <c r="G47" s="76" t="e">
        <f>+SUMIFS(#REF!,#REF!,C47)</f>
        <v>#REF!</v>
      </c>
      <c r="H47" s="76" t="e">
        <f>+SUMIFS(#REF!,#REF!,C47)</f>
        <v>#REF!</v>
      </c>
      <c r="I47" s="77"/>
      <c r="J47" s="76" t="e">
        <f t="shared" si="7"/>
        <v>#REF!</v>
      </c>
      <c r="K47" s="76" t="e">
        <f>+SUMIFS(#REF!,#REF!,C47)</f>
        <v>#REF!</v>
      </c>
      <c r="L47" s="76" t="e">
        <f>+SUMIFS(#REF!,#REF!,C47)</f>
        <v>#REF!</v>
      </c>
      <c r="M47" s="78" t="e">
        <f>+SUMIFS(#REF!,#REF!,C47)</f>
        <v>#REF!</v>
      </c>
      <c r="N47" s="80">
        <v>2</v>
      </c>
      <c r="O47" s="76">
        <v>0</v>
      </c>
      <c r="P47" s="81">
        <v>0</v>
      </c>
      <c r="Q47" s="76">
        <v>2</v>
      </c>
      <c r="R47" s="79">
        <v>0</v>
      </c>
      <c r="S47" s="114">
        <f>+SUMIFS('2. Апрель'!K:K,'2. Апрель'!F:F,C47)</f>
        <v>0</v>
      </c>
      <c r="T47" s="79">
        <f>+SUMIFS('2. Апрель'!I:I,'2. Апрель'!F:F,C47)</f>
        <v>0</v>
      </c>
      <c r="U47" s="36" t="e">
        <f>+'1. Свод'!#REF!-'1. Свод (2)'!O47</f>
        <v>#REF!</v>
      </c>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row>
    <row r="48" spans="1:100" s="40" customFormat="1" ht="48.75" customHeight="1" x14ac:dyDescent="0.25">
      <c r="A48" s="109"/>
      <c r="B48" s="179">
        <v>6</v>
      </c>
      <c r="C48" s="45" t="s">
        <v>23</v>
      </c>
      <c r="D48" s="73" t="e">
        <f t="shared" ref="D48:E48" si="29">SUM(D49:D61)</f>
        <v>#REF!</v>
      </c>
      <c r="E48" s="73" t="e">
        <f t="shared" si="29"/>
        <v>#REF!</v>
      </c>
      <c r="F48" s="74" t="e">
        <f>+E48/D48</f>
        <v>#REF!</v>
      </c>
      <c r="G48" s="73" t="e">
        <f>SUM(G49:G61)</f>
        <v>#REF!</v>
      </c>
      <c r="H48" s="73" t="e">
        <f t="shared" ref="H48" si="30">SUM(H49:H61)</f>
        <v>#REF!</v>
      </c>
      <c r="I48" s="74" t="e">
        <f t="shared" si="6"/>
        <v>#REF!</v>
      </c>
      <c r="J48" s="73" t="e">
        <f t="shared" ref="J48:T48" si="31">SUM(J49:J61)</f>
        <v>#REF!</v>
      </c>
      <c r="K48" s="73" t="e">
        <f t="shared" si="31"/>
        <v>#REF!</v>
      </c>
      <c r="L48" s="73" t="e">
        <f t="shared" si="31"/>
        <v>#REF!</v>
      </c>
      <c r="M48" s="82" t="e">
        <f t="shared" si="31"/>
        <v>#REF!</v>
      </c>
      <c r="N48" s="73">
        <v>51</v>
      </c>
      <c r="O48" s="73">
        <f>SUM(O49:O61)</f>
        <v>12</v>
      </c>
      <c r="P48" s="74">
        <f t="shared" ref="P48:P50" si="32">+O48/N48</f>
        <v>0.23529411764705882</v>
      </c>
      <c r="Q48" s="73">
        <v>34</v>
      </c>
      <c r="R48" s="75">
        <v>1</v>
      </c>
      <c r="S48" s="113">
        <f t="shared" si="31"/>
        <v>20</v>
      </c>
      <c r="T48" s="75">
        <f t="shared" si="31"/>
        <v>0</v>
      </c>
      <c r="U48" s="36">
        <f>+'1. Свод'!E41-'1. Свод (2)'!O48</f>
        <v>-5</v>
      </c>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row>
    <row r="49" spans="1:100" s="40" customFormat="1" ht="33" customHeight="1" x14ac:dyDescent="0.25">
      <c r="A49" s="111"/>
      <c r="B49" s="179"/>
      <c r="C49" s="46" t="s">
        <v>24</v>
      </c>
      <c r="D49" s="80" t="e">
        <f t="shared" ref="D49:E61" si="33">+G49+N49</f>
        <v>#REF!</v>
      </c>
      <c r="E49" s="80" t="e">
        <f t="shared" si="33"/>
        <v>#REF!</v>
      </c>
      <c r="F49" s="81" t="e">
        <f t="shared" ref="F49:F61" si="34">+E49/D49</f>
        <v>#REF!</v>
      </c>
      <c r="G49" s="76" t="e">
        <f>+SUMIFS(#REF!,#REF!,C49)</f>
        <v>#REF!</v>
      </c>
      <c r="H49" s="76" t="e">
        <f>+SUMIFS(#REF!,#REF!,C49)</f>
        <v>#REF!</v>
      </c>
      <c r="I49" s="77" t="e">
        <f t="shared" si="6"/>
        <v>#REF!</v>
      </c>
      <c r="J49" s="76" t="e">
        <f t="shared" si="7"/>
        <v>#REF!</v>
      </c>
      <c r="K49" s="76" t="e">
        <f>+SUMIFS(#REF!,#REF!,C49)</f>
        <v>#REF!</v>
      </c>
      <c r="L49" s="76" t="e">
        <f>+SUMIFS(#REF!,#REF!,C49)</f>
        <v>#REF!</v>
      </c>
      <c r="M49" s="78" t="e">
        <f>+SUMIFS(#REF!,#REF!,C49)</f>
        <v>#REF!</v>
      </c>
      <c r="N49" s="80">
        <v>7</v>
      </c>
      <c r="O49" s="76">
        <v>0</v>
      </c>
      <c r="P49" s="81">
        <v>0</v>
      </c>
      <c r="Q49" s="76">
        <v>5</v>
      </c>
      <c r="R49" s="79">
        <v>0</v>
      </c>
      <c r="S49" s="114">
        <f>+SUMIFS('2. Апрель'!K:K,'2. Апрель'!F:F,C49)</f>
        <v>9</v>
      </c>
      <c r="T49" s="79">
        <f>+SUMIFS('2. Апрель'!I:I,'2. Апрель'!F:F,C49)</f>
        <v>0</v>
      </c>
      <c r="U49" s="36" t="e">
        <f>+'1. Свод'!#REF!-'1. Свод (2)'!O49</f>
        <v>#REF!</v>
      </c>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row>
    <row r="50" spans="1:100" s="40" customFormat="1" ht="33" customHeight="1" x14ac:dyDescent="0.25">
      <c r="A50" s="111"/>
      <c r="B50" s="179"/>
      <c r="C50" s="46" t="s">
        <v>92</v>
      </c>
      <c r="D50" s="80" t="e">
        <f t="shared" si="33"/>
        <v>#REF!</v>
      </c>
      <c r="E50" s="80" t="e">
        <f t="shared" si="33"/>
        <v>#REF!</v>
      </c>
      <c r="F50" s="81" t="e">
        <f t="shared" si="34"/>
        <v>#REF!</v>
      </c>
      <c r="G50" s="76" t="e">
        <f>+SUMIFS(#REF!,#REF!,C50)</f>
        <v>#REF!</v>
      </c>
      <c r="H50" s="76" t="e">
        <f>+SUMIFS(#REF!,#REF!,C50)</f>
        <v>#REF!</v>
      </c>
      <c r="I50" s="77" t="e">
        <f t="shared" si="6"/>
        <v>#REF!</v>
      </c>
      <c r="J50" s="76" t="e">
        <f t="shared" si="7"/>
        <v>#REF!</v>
      </c>
      <c r="K50" s="76" t="e">
        <f>+SUMIFS(#REF!,#REF!,C50)</f>
        <v>#REF!</v>
      </c>
      <c r="L50" s="76" t="e">
        <f>+SUMIFS(#REF!,#REF!,C50)</f>
        <v>#REF!</v>
      </c>
      <c r="M50" s="78" t="e">
        <f>+SUMIFS(#REF!,#REF!,C50)</f>
        <v>#REF!</v>
      </c>
      <c r="N50" s="80">
        <v>3</v>
      </c>
      <c r="O50" s="76">
        <v>1</v>
      </c>
      <c r="P50" s="81">
        <f t="shared" si="32"/>
        <v>0.33333333333333331</v>
      </c>
      <c r="Q50" s="76">
        <v>2</v>
      </c>
      <c r="R50" s="79">
        <v>0</v>
      </c>
      <c r="S50" s="114">
        <f>+SUMIFS('2. Апрель'!K:K,'2. Апрель'!F:F,C50)</f>
        <v>2</v>
      </c>
      <c r="T50" s="79">
        <f>+SUMIFS('2. Апрель'!I:I,'2. Апрель'!F:F,C50)</f>
        <v>0</v>
      </c>
      <c r="U50" s="36">
        <f>+'1. Свод'!E42-'1. Свод (2)'!O50</f>
        <v>-1</v>
      </c>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row>
    <row r="51" spans="1:100" s="40" customFormat="1" ht="33" customHeight="1" x14ac:dyDescent="0.25">
      <c r="A51" s="111"/>
      <c r="B51" s="179"/>
      <c r="C51" s="46" t="s">
        <v>25</v>
      </c>
      <c r="D51" s="80" t="e">
        <f t="shared" si="33"/>
        <v>#REF!</v>
      </c>
      <c r="E51" s="80" t="e">
        <f t="shared" si="33"/>
        <v>#REF!</v>
      </c>
      <c r="F51" s="81" t="e">
        <f t="shared" si="34"/>
        <v>#REF!</v>
      </c>
      <c r="G51" s="76" t="e">
        <f>+SUMIFS(#REF!,#REF!,C51)</f>
        <v>#REF!</v>
      </c>
      <c r="H51" s="76" t="e">
        <f>+SUMIFS(#REF!,#REF!,C51)</f>
        <v>#REF!</v>
      </c>
      <c r="I51" s="77" t="e">
        <f t="shared" si="6"/>
        <v>#REF!</v>
      </c>
      <c r="J51" s="76" t="e">
        <f t="shared" si="7"/>
        <v>#REF!</v>
      </c>
      <c r="K51" s="76" t="e">
        <f>+SUMIFS(#REF!,#REF!,C51)</f>
        <v>#REF!</v>
      </c>
      <c r="L51" s="76" t="e">
        <f>+SUMIFS(#REF!,#REF!,C51)</f>
        <v>#REF!</v>
      </c>
      <c r="M51" s="78" t="e">
        <f>+SUMIFS(#REF!,#REF!,C51)</f>
        <v>#REF!</v>
      </c>
      <c r="N51" s="80">
        <v>7</v>
      </c>
      <c r="O51" s="76">
        <v>2</v>
      </c>
      <c r="P51" s="81">
        <v>0.2857142857142857</v>
      </c>
      <c r="Q51" s="76">
        <v>5</v>
      </c>
      <c r="R51" s="79">
        <v>0</v>
      </c>
      <c r="S51" s="114">
        <f>+SUMIFS('2. Апрель'!K:K,'2. Апрель'!F:F,C51)</f>
        <v>2</v>
      </c>
      <c r="T51" s="79">
        <f>+SUMIFS('2. Апрель'!I:I,'2. Апрель'!F:F,C51)</f>
        <v>0</v>
      </c>
      <c r="U51" s="36">
        <f>+'1. Свод'!E46-'1. Свод (2)'!O51</f>
        <v>-2</v>
      </c>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row>
    <row r="52" spans="1:100" s="40" customFormat="1" ht="33" customHeight="1" x14ac:dyDescent="0.25">
      <c r="A52" s="111"/>
      <c r="B52" s="179"/>
      <c r="C52" s="46" t="s">
        <v>110</v>
      </c>
      <c r="D52" s="80" t="e">
        <f t="shared" si="33"/>
        <v>#REF!</v>
      </c>
      <c r="E52" s="80" t="e">
        <f t="shared" si="33"/>
        <v>#REF!</v>
      </c>
      <c r="F52" s="81" t="e">
        <f t="shared" si="34"/>
        <v>#REF!</v>
      </c>
      <c r="G52" s="76" t="e">
        <f>+SUMIFS(#REF!,#REF!,C52)</f>
        <v>#REF!</v>
      </c>
      <c r="H52" s="76" t="e">
        <f>+SUMIFS(#REF!,#REF!,C52)</f>
        <v>#REF!</v>
      </c>
      <c r="I52" s="77"/>
      <c r="J52" s="76" t="e">
        <f t="shared" si="7"/>
        <v>#REF!</v>
      </c>
      <c r="K52" s="76" t="e">
        <f>+SUMIFS(#REF!,#REF!,C52)</f>
        <v>#REF!</v>
      </c>
      <c r="L52" s="76" t="e">
        <f>+SUMIFS(#REF!,#REF!,C52)</f>
        <v>#REF!</v>
      </c>
      <c r="M52" s="78" t="e">
        <f>+SUMIFS(#REF!,#REF!,C52)</f>
        <v>#REF!</v>
      </c>
      <c r="N52" s="80">
        <v>1</v>
      </c>
      <c r="O52" s="76">
        <v>0</v>
      </c>
      <c r="P52" s="81">
        <v>0</v>
      </c>
      <c r="Q52" s="76">
        <v>1</v>
      </c>
      <c r="R52" s="79">
        <v>0</v>
      </c>
      <c r="S52" s="114">
        <f>+SUMIFS('2. Апрель'!K:K,'2. Апрель'!F:F,C52)</f>
        <v>1</v>
      </c>
      <c r="T52" s="79">
        <f>+SUMIFS('2. Апрель'!I:I,'2. Апрель'!F:F,C52)</f>
        <v>0</v>
      </c>
      <c r="U52" s="36" t="e">
        <f>+'1. Свод'!#REF!-'1. Свод (2)'!O52</f>
        <v>#REF!</v>
      </c>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row>
    <row r="53" spans="1:100" s="40" customFormat="1" ht="33" customHeight="1" x14ac:dyDescent="0.25">
      <c r="A53" s="111"/>
      <c r="B53" s="179"/>
      <c r="C53" s="46" t="s">
        <v>27</v>
      </c>
      <c r="D53" s="80" t="e">
        <f t="shared" si="33"/>
        <v>#REF!</v>
      </c>
      <c r="E53" s="80" t="e">
        <f t="shared" si="33"/>
        <v>#REF!</v>
      </c>
      <c r="F53" s="81" t="e">
        <f t="shared" si="34"/>
        <v>#REF!</v>
      </c>
      <c r="G53" s="76" t="e">
        <f>+SUMIFS(#REF!,#REF!,C53)</f>
        <v>#REF!</v>
      </c>
      <c r="H53" s="76" t="e">
        <f>+SUMIFS(#REF!,#REF!,C53)</f>
        <v>#REF!</v>
      </c>
      <c r="I53" s="77" t="e">
        <f t="shared" si="6"/>
        <v>#REF!</v>
      </c>
      <c r="J53" s="76" t="e">
        <f t="shared" si="7"/>
        <v>#REF!</v>
      </c>
      <c r="K53" s="76" t="e">
        <f>+SUMIFS(#REF!,#REF!,C53)</f>
        <v>#REF!</v>
      </c>
      <c r="L53" s="76" t="e">
        <f>+SUMIFS(#REF!,#REF!,C53)</f>
        <v>#REF!</v>
      </c>
      <c r="M53" s="78" t="e">
        <f>+SUMIFS(#REF!,#REF!,C53)</f>
        <v>#REF!</v>
      </c>
      <c r="N53" s="80">
        <v>8</v>
      </c>
      <c r="O53" s="76">
        <v>3</v>
      </c>
      <c r="P53" s="81">
        <v>0.5</v>
      </c>
      <c r="Q53" s="76">
        <v>3</v>
      </c>
      <c r="R53" s="79">
        <v>1</v>
      </c>
      <c r="S53" s="114">
        <f>+SUMIFS('2. Апрель'!K:K,'2. Апрель'!F:F,C53)</f>
        <v>0</v>
      </c>
      <c r="T53" s="79">
        <f>+SUMIFS('2. Апрель'!I:I,'2. Апрель'!F:F,C53)</f>
        <v>0</v>
      </c>
      <c r="U53" s="36">
        <f>+'1. Свод'!E47-'1. Свод (2)'!O53</f>
        <v>-2</v>
      </c>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row>
    <row r="54" spans="1:100" s="40" customFormat="1" ht="33" customHeight="1" x14ac:dyDescent="0.25">
      <c r="A54" s="111"/>
      <c r="B54" s="179"/>
      <c r="C54" s="46" t="s">
        <v>28</v>
      </c>
      <c r="D54" s="80" t="e">
        <f t="shared" si="33"/>
        <v>#REF!</v>
      </c>
      <c r="E54" s="80" t="e">
        <f t="shared" si="33"/>
        <v>#REF!</v>
      </c>
      <c r="F54" s="81" t="e">
        <f t="shared" si="34"/>
        <v>#REF!</v>
      </c>
      <c r="G54" s="76" t="e">
        <f>+SUMIFS(#REF!,#REF!,C54)</f>
        <v>#REF!</v>
      </c>
      <c r="H54" s="76" t="e">
        <f>+SUMIFS(#REF!,#REF!,C54)</f>
        <v>#REF!</v>
      </c>
      <c r="I54" s="77" t="e">
        <f t="shared" si="6"/>
        <v>#REF!</v>
      </c>
      <c r="J54" s="76" t="e">
        <f t="shared" si="7"/>
        <v>#REF!</v>
      </c>
      <c r="K54" s="76" t="e">
        <f>+SUMIFS(#REF!,#REF!,C54)</f>
        <v>#REF!</v>
      </c>
      <c r="L54" s="76" t="e">
        <f>+SUMIFS(#REF!,#REF!,C54)</f>
        <v>#REF!</v>
      </c>
      <c r="M54" s="78" t="e">
        <f>+SUMIFS(#REF!,#REF!,C54)</f>
        <v>#REF!</v>
      </c>
      <c r="N54" s="80">
        <v>4</v>
      </c>
      <c r="O54" s="76">
        <v>3</v>
      </c>
      <c r="P54" s="81">
        <v>0.75</v>
      </c>
      <c r="Q54" s="76">
        <v>1</v>
      </c>
      <c r="R54" s="79">
        <v>0</v>
      </c>
      <c r="S54" s="114">
        <f>+SUMIFS('2. Апрель'!K:K,'2. Апрель'!F:F,C54)</f>
        <v>2</v>
      </c>
      <c r="T54" s="79">
        <f>+SUMIFS('2. Апрель'!I:I,'2. Апрель'!F:F,C54)</f>
        <v>0</v>
      </c>
      <c r="U54" s="36">
        <f>+'1. Свод'!E48-'1. Свод (2)'!O54</f>
        <v>-3</v>
      </c>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row>
    <row r="55" spans="1:100" s="40" customFormat="1" ht="33" customHeight="1" x14ac:dyDescent="0.25">
      <c r="A55" s="111"/>
      <c r="B55" s="179"/>
      <c r="C55" s="46" t="s">
        <v>122</v>
      </c>
      <c r="D55" s="80" t="e">
        <f t="shared" si="33"/>
        <v>#REF!</v>
      </c>
      <c r="E55" s="80" t="e">
        <f t="shared" si="33"/>
        <v>#REF!</v>
      </c>
      <c r="F55" s="81" t="e">
        <f t="shared" si="34"/>
        <v>#REF!</v>
      </c>
      <c r="G55" s="76" t="e">
        <f>+SUMIFS(#REF!,#REF!,C55)</f>
        <v>#REF!</v>
      </c>
      <c r="H55" s="76" t="e">
        <f>+SUMIFS(#REF!,#REF!,C55)</f>
        <v>#REF!</v>
      </c>
      <c r="I55" s="77"/>
      <c r="J55" s="76" t="e">
        <f t="shared" si="7"/>
        <v>#REF!</v>
      </c>
      <c r="K55" s="76" t="e">
        <f>+SUMIFS(#REF!,#REF!,C55)</f>
        <v>#REF!</v>
      </c>
      <c r="L55" s="76" t="e">
        <f>+SUMIFS(#REF!,#REF!,C55)</f>
        <v>#REF!</v>
      </c>
      <c r="M55" s="78" t="e">
        <f>+SUMIFS(#REF!,#REF!,C55)</f>
        <v>#REF!</v>
      </c>
      <c r="N55" s="80">
        <v>2</v>
      </c>
      <c r="O55" s="76">
        <v>0</v>
      </c>
      <c r="P55" s="81">
        <v>0</v>
      </c>
      <c r="Q55" s="76">
        <v>2</v>
      </c>
      <c r="R55" s="79">
        <v>0</v>
      </c>
      <c r="S55" s="114">
        <f>+SUMIFS('2. Апрель'!K:K,'2. Апрель'!F:F,C55)</f>
        <v>0</v>
      </c>
      <c r="T55" s="79">
        <f>+SUMIFS('2. Апрель'!I:I,'2. Апрель'!F:F,C55)</f>
        <v>0</v>
      </c>
      <c r="U55" s="36" t="e">
        <f>+'1. Свод'!#REF!-'1. Свод (2)'!O55</f>
        <v>#REF!</v>
      </c>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row>
    <row r="56" spans="1:100" s="40" customFormat="1" ht="33" customHeight="1" x14ac:dyDescent="0.25">
      <c r="A56" s="111"/>
      <c r="B56" s="179"/>
      <c r="C56" s="46" t="s">
        <v>104</v>
      </c>
      <c r="D56" s="80" t="e">
        <f t="shared" si="33"/>
        <v>#REF!</v>
      </c>
      <c r="E56" s="80" t="e">
        <f t="shared" si="33"/>
        <v>#REF!</v>
      </c>
      <c r="F56" s="81" t="e">
        <f t="shared" si="34"/>
        <v>#REF!</v>
      </c>
      <c r="G56" s="76" t="e">
        <f>+SUMIFS(#REF!,#REF!,C56)</f>
        <v>#REF!</v>
      </c>
      <c r="H56" s="76" t="e">
        <f>+SUMIFS(#REF!,#REF!,C56)</f>
        <v>#REF!</v>
      </c>
      <c r="I56" s="77" t="e">
        <f t="shared" si="6"/>
        <v>#REF!</v>
      </c>
      <c r="J56" s="76" t="e">
        <f t="shared" si="7"/>
        <v>#REF!</v>
      </c>
      <c r="K56" s="76" t="e">
        <f>+SUMIFS(#REF!,#REF!,C56)</f>
        <v>#REF!</v>
      </c>
      <c r="L56" s="76" t="e">
        <f>+SUMIFS(#REF!,#REF!,C56)</f>
        <v>#REF!</v>
      </c>
      <c r="M56" s="78" t="e">
        <f>+SUMIFS(#REF!,#REF!,C56)</f>
        <v>#REF!</v>
      </c>
      <c r="N56" s="80">
        <v>3</v>
      </c>
      <c r="O56" s="76">
        <v>0</v>
      </c>
      <c r="P56" s="81">
        <v>0</v>
      </c>
      <c r="Q56" s="76">
        <v>3</v>
      </c>
      <c r="R56" s="79">
        <v>0</v>
      </c>
      <c r="S56" s="114">
        <f>+SUMIFS('2. Апрель'!K:K,'2. Апрель'!F:F,C56)</f>
        <v>1</v>
      </c>
      <c r="T56" s="79">
        <f>+SUMIFS('2. Апрель'!I:I,'2. Апрель'!F:F,C56)</f>
        <v>0</v>
      </c>
      <c r="U56" s="36">
        <f>+'1. Свод'!E50-'1. Свод (2)'!O56</f>
        <v>0</v>
      </c>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row>
    <row r="57" spans="1:100" s="40" customFormat="1" ht="33" customHeight="1" x14ac:dyDescent="0.25">
      <c r="A57" s="111"/>
      <c r="B57" s="179"/>
      <c r="C57" s="46" t="s">
        <v>78</v>
      </c>
      <c r="D57" s="80" t="e">
        <f t="shared" si="33"/>
        <v>#REF!</v>
      </c>
      <c r="E57" s="80" t="e">
        <f t="shared" si="33"/>
        <v>#REF!</v>
      </c>
      <c r="F57" s="81" t="e">
        <f t="shared" si="34"/>
        <v>#REF!</v>
      </c>
      <c r="G57" s="76" t="e">
        <f>+SUMIFS(#REF!,#REF!,C57)</f>
        <v>#REF!</v>
      </c>
      <c r="H57" s="76" t="e">
        <f>+SUMIFS(#REF!,#REF!,C57)</f>
        <v>#REF!</v>
      </c>
      <c r="I57" s="77" t="e">
        <f t="shared" si="6"/>
        <v>#REF!</v>
      </c>
      <c r="J57" s="76" t="e">
        <f t="shared" si="7"/>
        <v>#REF!</v>
      </c>
      <c r="K57" s="76" t="e">
        <f>+SUMIFS(#REF!,#REF!,C57)</f>
        <v>#REF!</v>
      </c>
      <c r="L57" s="76" t="e">
        <f>+SUMIFS(#REF!,#REF!,C57)</f>
        <v>#REF!</v>
      </c>
      <c r="M57" s="78" t="e">
        <f>+SUMIFS(#REF!,#REF!,C57)</f>
        <v>#REF!</v>
      </c>
      <c r="N57" s="80">
        <v>3</v>
      </c>
      <c r="O57" s="76">
        <v>0</v>
      </c>
      <c r="P57" s="81">
        <v>0</v>
      </c>
      <c r="Q57" s="76">
        <v>3</v>
      </c>
      <c r="R57" s="79">
        <v>0</v>
      </c>
      <c r="S57" s="114">
        <f>+SUMIFS('2. Апрель'!K:K,'2. Апрель'!F:F,C57)</f>
        <v>1</v>
      </c>
      <c r="T57" s="79">
        <f>+SUMIFS('2. Апрель'!I:I,'2. Апрель'!F:F,C57)</f>
        <v>0</v>
      </c>
      <c r="U57" s="36" t="e">
        <f>+'1. Свод'!#REF!-'1. Свод (2)'!O57</f>
        <v>#REF!</v>
      </c>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row>
    <row r="58" spans="1:100" s="40" customFormat="1" ht="33" customHeight="1" x14ac:dyDescent="0.25">
      <c r="A58" s="111" t="s">
        <v>23</v>
      </c>
      <c r="B58" s="179"/>
      <c r="C58" s="46" t="s">
        <v>26</v>
      </c>
      <c r="D58" s="80" t="e">
        <f t="shared" si="33"/>
        <v>#REF!</v>
      </c>
      <c r="E58" s="80" t="e">
        <f t="shared" si="33"/>
        <v>#REF!</v>
      </c>
      <c r="F58" s="81" t="e">
        <f t="shared" si="34"/>
        <v>#REF!</v>
      </c>
      <c r="G58" s="76" t="e">
        <f>+SUMIFS(#REF!,#REF!,C58)</f>
        <v>#REF!</v>
      </c>
      <c r="H58" s="76" t="e">
        <f>+SUMIFS(#REF!,#REF!,C58)</f>
        <v>#REF!</v>
      </c>
      <c r="I58" s="77" t="e">
        <f t="shared" si="6"/>
        <v>#REF!</v>
      </c>
      <c r="J58" s="76" t="e">
        <f t="shared" si="7"/>
        <v>#REF!</v>
      </c>
      <c r="K58" s="76" t="e">
        <f>+SUMIFS(#REF!,#REF!,C58)</f>
        <v>#REF!</v>
      </c>
      <c r="L58" s="76" t="e">
        <f>+SUMIFS(#REF!,#REF!,C58)</f>
        <v>#REF!</v>
      </c>
      <c r="M58" s="78" t="e">
        <f>+SUMIFS(#REF!,#REF!,C58)</f>
        <v>#REF!</v>
      </c>
      <c r="N58" s="80">
        <v>8</v>
      </c>
      <c r="O58" s="76">
        <v>0</v>
      </c>
      <c r="P58" s="81">
        <v>0</v>
      </c>
      <c r="Q58" s="76">
        <v>7</v>
      </c>
      <c r="R58" s="79">
        <v>0</v>
      </c>
      <c r="S58" s="114">
        <f>+SUMIFS('2. Апрель'!K:K,'2. Апрель'!F:F,C58)</f>
        <v>1</v>
      </c>
      <c r="T58" s="79">
        <f>+SUMIFS('2. Апрель'!I:I,'2. Апрель'!F:F,C58)</f>
        <v>0</v>
      </c>
      <c r="U58" s="36" t="e">
        <f>+'1. Свод'!#REF!-'1. Свод (2)'!O58</f>
        <v>#REF!</v>
      </c>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row>
    <row r="59" spans="1:100" s="40" customFormat="1" ht="33" customHeight="1" x14ac:dyDescent="0.25">
      <c r="A59" s="111"/>
      <c r="B59" s="179"/>
      <c r="C59" s="46" t="s">
        <v>86</v>
      </c>
      <c r="D59" s="80" t="e">
        <f t="shared" si="33"/>
        <v>#REF!</v>
      </c>
      <c r="E59" s="80" t="e">
        <f t="shared" si="33"/>
        <v>#REF!</v>
      </c>
      <c r="F59" s="81" t="e">
        <f t="shared" si="34"/>
        <v>#REF!</v>
      </c>
      <c r="G59" s="76" t="e">
        <f>+SUMIFS(#REF!,#REF!,C59)</f>
        <v>#REF!</v>
      </c>
      <c r="H59" s="76" t="e">
        <f>+SUMIFS(#REF!,#REF!,C59)</f>
        <v>#REF!</v>
      </c>
      <c r="I59" s="77" t="e">
        <f t="shared" si="6"/>
        <v>#REF!</v>
      </c>
      <c r="J59" s="76" t="e">
        <f t="shared" si="7"/>
        <v>#REF!</v>
      </c>
      <c r="K59" s="76" t="e">
        <f>+SUMIFS(#REF!,#REF!,C59)</f>
        <v>#REF!</v>
      </c>
      <c r="L59" s="76" t="e">
        <f>+SUMIFS(#REF!,#REF!,C59)</f>
        <v>#REF!</v>
      </c>
      <c r="M59" s="78" t="e">
        <f>+SUMIFS(#REF!,#REF!,C59)</f>
        <v>#REF!</v>
      </c>
      <c r="N59" s="80">
        <v>1</v>
      </c>
      <c r="O59" s="76">
        <v>0</v>
      </c>
      <c r="P59" s="81">
        <v>0</v>
      </c>
      <c r="Q59" s="76">
        <v>1</v>
      </c>
      <c r="R59" s="79">
        <v>0</v>
      </c>
      <c r="S59" s="114">
        <f>+SUMIFS('2. Апрель'!K:K,'2. Апрель'!F:F,C59)</f>
        <v>1</v>
      </c>
      <c r="T59" s="79">
        <f>+SUMIFS('2. Апрель'!I:I,'2. Апрель'!F:F,C59)</f>
        <v>0</v>
      </c>
      <c r="U59" s="36" t="e">
        <f>+'1. Свод'!#REF!-'1. Свод (2)'!O59</f>
        <v>#REF!</v>
      </c>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row>
    <row r="60" spans="1:100" s="40" customFormat="1" ht="33" customHeight="1" x14ac:dyDescent="0.25">
      <c r="A60" s="111"/>
      <c r="B60" s="179"/>
      <c r="C60" s="46" t="s">
        <v>121</v>
      </c>
      <c r="D60" s="80" t="e">
        <f t="shared" si="33"/>
        <v>#REF!</v>
      </c>
      <c r="E60" s="80" t="e">
        <f t="shared" si="33"/>
        <v>#REF!</v>
      </c>
      <c r="F60" s="81" t="e">
        <f t="shared" si="34"/>
        <v>#REF!</v>
      </c>
      <c r="G60" s="76" t="e">
        <f>+SUMIFS(#REF!,#REF!,C60)</f>
        <v>#REF!</v>
      </c>
      <c r="H60" s="76" t="e">
        <f>+SUMIFS(#REF!,#REF!,C60)</f>
        <v>#REF!</v>
      </c>
      <c r="I60" s="77"/>
      <c r="J60" s="76" t="e">
        <f t="shared" si="7"/>
        <v>#REF!</v>
      </c>
      <c r="K60" s="76" t="e">
        <f>+SUMIFS(#REF!,#REF!,C60)</f>
        <v>#REF!</v>
      </c>
      <c r="L60" s="76" t="e">
        <f>+SUMIFS(#REF!,#REF!,C60)</f>
        <v>#REF!</v>
      </c>
      <c r="M60" s="78" t="e">
        <f>+SUMIFS(#REF!,#REF!,C60)</f>
        <v>#REF!</v>
      </c>
      <c r="N60" s="80">
        <v>1</v>
      </c>
      <c r="O60" s="76">
        <v>0</v>
      </c>
      <c r="P60" s="81">
        <v>0</v>
      </c>
      <c r="Q60" s="76">
        <v>1</v>
      </c>
      <c r="R60" s="79">
        <v>0</v>
      </c>
      <c r="S60" s="114">
        <f>+SUMIFS('2. Апрель'!K:K,'2. Апрель'!F:F,C60)</f>
        <v>0</v>
      </c>
      <c r="T60" s="79">
        <f>+SUMIFS('2. Апрель'!I:I,'2. Апрель'!F:F,C60)</f>
        <v>0</v>
      </c>
      <c r="U60" s="36" t="e">
        <f>+'1. Свод'!#REF!-'1. Свод (2)'!O60</f>
        <v>#REF!</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row>
    <row r="61" spans="1:100" s="40" customFormat="1" ht="33" customHeight="1" thickBot="1" x14ac:dyDescent="0.3">
      <c r="A61" s="111"/>
      <c r="B61" s="180"/>
      <c r="C61" s="68" t="s">
        <v>85</v>
      </c>
      <c r="D61" s="90" t="e">
        <f t="shared" si="33"/>
        <v>#REF!</v>
      </c>
      <c r="E61" s="90" t="e">
        <f t="shared" si="33"/>
        <v>#REF!</v>
      </c>
      <c r="F61" s="85" t="e">
        <f t="shared" si="34"/>
        <v>#REF!</v>
      </c>
      <c r="G61" s="90" t="e">
        <f>+SUMIFS(#REF!,#REF!,C61)</f>
        <v>#REF!</v>
      </c>
      <c r="H61" s="90" t="e">
        <f>+SUMIFS(#REF!,#REF!,C61)</f>
        <v>#REF!</v>
      </c>
      <c r="I61" s="85" t="e">
        <f t="shared" si="6"/>
        <v>#REF!</v>
      </c>
      <c r="J61" s="90" t="e">
        <f t="shared" si="7"/>
        <v>#REF!</v>
      </c>
      <c r="K61" s="90" t="e">
        <f>+SUMIFS(#REF!,#REF!,C61)</f>
        <v>#REF!</v>
      </c>
      <c r="L61" s="90" t="e">
        <f>+SUMIFS(#REF!,#REF!,C61)</f>
        <v>#REF!</v>
      </c>
      <c r="M61" s="91" t="e">
        <f>+SUMIFS(#REF!,#REF!,C61)</f>
        <v>#REF!</v>
      </c>
      <c r="N61" s="83">
        <v>3</v>
      </c>
      <c r="O61" s="90">
        <v>3</v>
      </c>
      <c r="P61" s="85">
        <v>1</v>
      </c>
      <c r="Q61" s="90">
        <v>0</v>
      </c>
      <c r="R61" s="95">
        <v>0</v>
      </c>
      <c r="S61" s="115">
        <f>+SUMIFS('2. Апрель'!K:K,'2. Апрель'!F:F,C61)</f>
        <v>0</v>
      </c>
      <c r="T61" s="95">
        <f>+SUMIFS('2. Апрель'!I:I,'2. Апрель'!F:F,C61)</f>
        <v>0</v>
      </c>
      <c r="U61" s="36" t="e">
        <f>+'1. Свод'!#REF!-'1. Свод (2)'!O61</f>
        <v>#REF!</v>
      </c>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row>
  </sheetData>
  <mergeCells count="29">
    <mergeCell ref="B40:B47"/>
    <mergeCell ref="B48:B61"/>
    <mergeCell ref="S6:S7"/>
    <mergeCell ref="T6:T7"/>
    <mergeCell ref="B8:C8"/>
    <mergeCell ref="B9:B15"/>
    <mergeCell ref="B16:B23"/>
    <mergeCell ref="B24:B33"/>
    <mergeCell ref="K6:K7"/>
    <mergeCell ref="L6:L7"/>
    <mergeCell ref="M6:M7"/>
    <mergeCell ref="R6:R7"/>
    <mergeCell ref="B34:B39"/>
    <mergeCell ref="B1:T1"/>
    <mergeCell ref="B3:B7"/>
    <mergeCell ref="C3:C7"/>
    <mergeCell ref="D3:D7"/>
    <mergeCell ref="E3:E7"/>
    <mergeCell ref="F3:F7"/>
    <mergeCell ref="G3:R3"/>
    <mergeCell ref="G4:G7"/>
    <mergeCell ref="H4:M4"/>
    <mergeCell ref="N4:N7"/>
    <mergeCell ref="O4:R4"/>
    <mergeCell ref="H5:I6"/>
    <mergeCell ref="J5:J7"/>
    <mergeCell ref="K5:M5"/>
    <mergeCell ref="O5:P6"/>
    <mergeCell ref="Q5:Q7"/>
  </mergeCells>
  <printOptions horizontalCentered="1"/>
  <pageMargins left="0.23622047244094491" right="0.23622047244094491" top="0.19685039370078741" bottom="0.19685039370078741"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view="pageBreakPreview" topLeftCell="B1" zoomScale="85" zoomScaleNormal="85" workbookViewId="0">
      <selection activeCell="K7" sqref="K7"/>
    </sheetView>
  </sheetViews>
  <sheetFormatPr defaultColWidth="9.140625" defaultRowHeight="15" x14ac:dyDescent="0.25"/>
  <cols>
    <col min="1" max="1" width="9.140625" style="5" hidden="1" customWidth="1"/>
    <col min="2" max="2" width="6.28515625" style="5" customWidth="1"/>
    <col min="3" max="3" width="54.28515625" style="5" customWidth="1"/>
    <col min="4" max="4" width="18.85546875" style="6" customWidth="1"/>
    <col min="5" max="5" width="13.42578125" style="6" customWidth="1"/>
    <col min="6" max="6" width="16.5703125" style="6" customWidth="1"/>
    <col min="7" max="7" width="16.28515625" style="6" customWidth="1"/>
    <col min="8" max="8" width="11.5703125" style="6" customWidth="1"/>
    <col min="9" max="16384" width="9.140625" style="5"/>
  </cols>
  <sheetData>
    <row r="1" spans="1:9" ht="61.5" customHeight="1" x14ac:dyDescent="0.25">
      <c r="B1" s="218" t="s">
        <v>35</v>
      </c>
      <c r="C1" s="218"/>
      <c r="D1" s="218"/>
      <c r="E1" s="218"/>
      <c r="F1" s="218"/>
      <c r="G1" s="218"/>
      <c r="H1" s="218"/>
    </row>
    <row r="2" spans="1:9" ht="33" customHeight="1" x14ac:dyDescent="0.25">
      <c r="B2" s="7"/>
      <c r="C2" s="7"/>
      <c r="D2" s="7"/>
      <c r="E2" s="7"/>
      <c r="F2" s="7"/>
      <c r="G2" s="219" t="s">
        <v>36</v>
      </c>
      <c r="H2" s="219"/>
    </row>
    <row r="3" spans="1:9" s="1" customFormat="1" ht="28.5" customHeight="1" x14ac:dyDescent="0.25">
      <c r="B3" s="222" t="s">
        <v>0</v>
      </c>
      <c r="C3" s="220" t="s">
        <v>37</v>
      </c>
      <c r="D3" s="220" t="s">
        <v>38</v>
      </c>
      <c r="E3" s="220" t="s">
        <v>39</v>
      </c>
      <c r="F3" s="220"/>
      <c r="G3" s="220"/>
      <c r="H3" s="221"/>
      <c r="I3" s="29"/>
    </row>
    <row r="4" spans="1:9" s="1" customFormat="1" ht="57.75" customHeight="1" x14ac:dyDescent="0.25">
      <c r="B4" s="223"/>
      <c r="C4" s="224"/>
      <c r="D4" s="224"/>
      <c r="E4" s="8" t="s">
        <v>40</v>
      </c>
      <c r="F4" s="8" t="s">
        <v>41</v>
      </c>
      <c r="G4" s="8" t="s">
        <v>42</v>
      </c>
      <c r="H4" s="9" t="s">
        <v>43</v>
      </c>
      <c r="I4" s="29"/>
    </row>
    <row r="5" spans="1:9" s="2" customFormat="1" ht="27" customHeight="1" x14ac:dyDescent="0.25">
      <c r="B5" s="10"/>
      <c r="C5" s="11" t="s">
        <v>44</v>
      </c>
      <c r="D5" s="11" t="e">
        <f>SUM(D6:D16)</f>
        <v>#REF!</v>
      </c>
      <c r="E5" s="11" t="e">
        <f>SUM(E6:E16)</f>
        <v>#REF!</v>
      </c>
      <c r="F5" s="11" t="e">
        <f>SUM(F6:F16)</f>
        <v>#REF!</v>
      </c>
      <c r="G5" s="11" t="e">
        <f>SUM(G6:G16)</f>
        <v>#REF!</v>
      </c>
      <c r="H5" s="12" t="e">
        <f t="shared" ref="H5:H11" si="0">+E5/D5</f>
        <v>#REF!</v>
      </c>
      <c r="I5" s="30"/>
    </row>
    <row r="6" spans="1:9" s="3" customFormat="1" ht="42" customHeight="1" x14ac:dyDescent="0.3">
      <c r="A6" s="13" t="s">
        <v>45</v>
      </c>
      <c r="B6" s="14">
        <v>1</v>
      </c>
      <c r="C6" s="15" t="s">
        <v>46</v>
      </c>
      <c r="D6" s="16" t="e">
        <f>+SUMIFS('2. Апрель'!#REF!,'2. Апрель'!E:E,A6)</f>
        <v>#REF!</v>
      </c>
      <c r="E6" s="17" t="e">
        <f>+SUMIFS('2. Апрель'!#REF!,'2. Апрель'!E:E,A6)</f>
        <v>#REF!</v>
      </c>
      <c r="F6" s="18" t="e">
        <f>+SUMIFS('2. Апрель'!#REF!,'2. Апрель'!E:E,A6)</f>
        <v>#REF!</v>
      </c>
      <c r="G6" s="19" t="e">
        <f>+SUMIFS('2. Апрель'!#REF!,'2. Апрель'!E:E,A6)</f>
        <v>#REF!</v>
      </c>
      <c r="H6" s="20" t="e">
        <f t="shared" si="0"/>
        <v>#REF!</v>
      </c>
      <c r="I6" s="31"/>
    </row>
    <row r="7" spans="1:9" s="3" customFormat="1" ht="42" customHeight="1" x14ac:dyDescent="0.3">
      <c r="A7" s="13" t="s">
        <v>47</v>
      </c>
      <c r="B7" s="14">
        <f>+B6+1</f>
        <v>2</v>
      </c>
      <c r="C7" s="15" t="s">
        <v>48</v>
      </c>
      <c r="D7" s="16" t="e">
        <f>+SUMIFS('2. Апрель'!#REF!,'2. Апрель'!E:E,A7)</f>
        <v>#REF!</v>
      </c>
      <c r="E7" s="17" t="e">
        <f>+SUMIFS('2. Апрель'!#REF!,'2. Апрель'!E:E,A7)</f>
        <v>#REF!</v>
      </c>
      <c r="F7" s="18" t="e">
        <f>+SUMIFS('2. Апрель'!#REF!,'2. Апрель'!E:E,A7)</f>
        <v>#REF!</v>
      </c>
      <c r="G7" s="19" t="e">
        <f>+SUMIFS('2. Апрель'!#REF!,'2. Апрель'!E:E,A7)</f>
        <v>#REF!</v>
      </c>
      <c r="H7" s="20" t="e">
        <f t="shared" si="0"/>
        <v>#REF!</v>
      </c>
      <c r="I7" s="31"/>
    </row>
    <row r="8" spans="1:9" s="3" customFormat="1" ht="42" customHeight="1" x14ac:dyDescent="0.3">
      <c r="A8" s="13" t="s">
        <v>49</v>
      </c>
      <c r="B8" s="14">
        <f t="shared" ref="B8:B16" si="1">+B7+1</f>
        <v>3</v>
      </c>
      <c r="C8" s="15" t="s">
        <v>49</v>
      </c>
      <c r="D8" s="16" t="e">
        <f>+SUMIFS('2. Апрель'!#REF!,'2. Апрель'!E:E,A8)</f>
        <v>#REF!</v>
      </c>
      <c r="E8" s="17" t="e">
        <f>+SUMIFS('2. Апрель'!#REF!,'2. Апрель'!E:E,A8)</f>
        <v>#REF!</v>
      </c>
      <c r="F8" s="18" t="e">
        <f>+SUMIFS('2. Апрель'!#REF!,'2. Апрель'!E:E,A8)</f>
        <v>#REF!</v>
      </c>
      <c r="G8" s="19" t="e">
        <f>+SUMIFS('2. Апрель'!#REF!,'2. Апрель'!E:E,A8)</f>
        <v>#REF!</v>
      </c>
      <c r="H8" s="20" t="e">
        <f t="shared" si="0"/>
        <v>#REF!</v>
      </c>
      <c r="I8" s="31"/>
    </row>
    <row r="9" spans="1:9" s="3" customFormat="1" ht="42" customHeight="1" x14ac:dyDescent="0.3">
      <c r="A9" s="13" t="s">
        <v>15</v>
      </c>
      <c r="B9" s="14">
        <f t="shared" si="1"/>
        <v>4</v>
      </c>
      <c r="C9" s="15" t="s">
        <v>50</v>
      </c>
      <c r="D9" s="16" t="e">
        <f>+SUMIFS('2. Апрель'!#REF!,'2. Апрель'!E:E,A9)</f>
        <v>#REF!</v>
      </c>
      <c r="E9" s="17" t="e">
        <f>+SUMIFS('2. Апрель'!#REF!,'2. Апрель'!E:E,A9)</f>
        <v>#REF!</v>
      </c>
      <c r="F9" s="18" t="e">
        <f>+SUMIFS('2. Апрель'!#REF!,'2. Апрель'!E:E,A9)</f>
        <v>#REF!</v>
      </c>
      <c r="G9" s="19" t="e">
        <f>+SUMIFS('2. Апрель'!#REF!,'2. Апрель'!E:E,A9)</f>
        <v>#REF!</v>
      </c>
      <c r="H9" s="20" t="e">
        <f t="shared" si="0"/>
        <v>#REF!</v>
      </c>
      <c r="I9" s="31"/>
    </row>
    <row r="10" spans="1:9" s="3" customFormat="1" ht="42" customHeight="1" x14ac:dyDescent="0.3">
      <c r="A10" s="13" t="s">
        <v>16</v>
      </c>
      <c r="B10" s="14">
        <f t="shared" si="1"/>
        <v>5</v>
      </c>
      <c r="C10" s="15" t="s">
        <v>51</v>
      </c>
      <c r="D10" s="16" t="e">
        <f>+SUMIFS('2. Апрель'!#REF!,'2. Апрель'!E:E,A10)</f>
        <v>#REF!</v>
      </c>
      <c r="E10" s="17" t="e">
        <f>+SUMIFS('2. Апрель'!#REF!,'2. Апрель'!E:E,A10)</f>
        <v>#REF!</v>
      </c>
      <c r="F10" s="18" t="e">
        <f>+SUMIFS('2. Апрель'!#REF!,'2. Апрель'!E:E,A10)</f>
        <v>#REF!</v>
      </c>
      <c r="G10" s="19" t="e">
        <f>+SUMIFS('2. Апрель'!#REF!,'2. Апрель'!E:E,A10)</f>
        <v>#REF!</v>
      </c>
      <c r="H10" s="20" t="e">
        <f t="shared" si="0"/>
        <v>#REF!</v>
      </c>
      <c r="I10" s="31"/>
    </row>
    <row r="11" spans="1:9" s="3" customFormat="1" ht="42" customHeight="1" x14ac:dyDescent="0.3">
      <c r="A11" s="13" t="s">
        <v>52</v>
      </c>
      <c r="B11" s="14">
        <f t="shared" si="1"/>
        <v>6</v>
      </c>
      <c r="C11" s="21" t="s">
        <v>53</v>
      </c>
      <c r="D11" s="16" t="e">
        <f>+SUMIFS('2. Апрель'!#REF!,'2. Апрель'!E:E,A11)</f>
        <v>#REF!</v>
      </c>
      <c r="E11" s="17" t="e">
        <f>+SUMIFS('2. Апрель'!#REF!,'2. Апрель'!E:E,A11)</f>
        <v>#REF!</v>
      </c>
      <c r="F11" s="18" t="e">
        <f>+SUMIFS('2. Апрель'!#REF!,'2. Апрель'!E:E,A11)</f>
        <v>#REF!</v>
      </c>
      <c r="G11" s="19" t="e">
        <f>+SUMIFS('2. Апрель'!#REF!,'2. Апрель'!E:E,A11)</f>
        <v>#REF!</v>
      </c>
      <c r="H11" s="20" t="e">
        <f t="shared" si="0"/>
        <v>#REF!</v>
      </c>
      <c r="I11" s="31"/>
    </row>
    <row r="12" spans="1:9" s="3" customFormat="1" ht="42" customHeight="1" x14ac:dyDescent="0.3">
      <c r="A12" s="13"/>
      <c r="B12" s="14">
        <f t="shared" si="1"/>
        <v>7</v>
      </c>
      <c r="C12" s="15" t="s">
        <v>54</v>
      </c>
      <c r="D12" s="16" t="e">
        <f>+SUMIFS('2. Апрель'!#REF!,'2. Апрель'!E:E,A12)</f>
        <v>#REF!</v>
      </c>
      <c r="E12" s="17" t="e">
        <f>+SUMIFS('2. Апрель'!#REF!,'2. Апрель'!E:E,A12)</f>
        <v>#REF!</v>
      </c>
      <c r="F12" s="18" t="e">
        <f>+SUMIFS('2. Апрель'!#REF!,'2. Апрель'!E:E,A12)</f>
        <v>#REF!</v>
      </c>
      <c r="G12" s="19" t="e">
        <f>+SUMIFS('2. Апрель'!#REF!,'2. Апрель'!E:E,A12)</f>
        <v>#REF!</v>
      </c>
      <c r="H12" s="20">
        <v>0</v>
      </c>
      <c r="I12" s="31"/>
    </row>
    <row r="13" spans="1:9" s="3" customFormat="1" ht="36.75" customHeight="1" x14ac:dyDescent="0.3">
      <c r="A13" s="13" t="s">
        <v>23</v>
      </c>
      <c r="B13" s="14">
        <f t="shared" si="1"/>
        <v>8</v>
      </c>
      <c r="C13" s="15" t="s">
        <v>23</v>
      </c>
      <c r="D13" s="16" t="e">
        <f>+SUMIFS('2. Апрель'!#REF!,'2. Апрель'!E:E,A13)</f>
        <v>#REF!</v>
      </c>
      <c r="E13" s="17" t="e">
        <f>+SUMIFS('2. Апрель'!#REF!,'2. Апрель'!E:E,A13)</f>
        <v>#REF!</v>
      </c>
      <c r="F13" s="18" t="e">
        <f>+SUMIFS('2. Апрель'!#REF!,'2. Апрель'!E:E,A13)</f>
        <v>#REF!</v>
      </c>
      <c r="G13" s="19" t="e">
        <f>+SUMIFS('2. Апрель'!#REF!,'2. Апрель'!E:E,A13)</f>
        <v>#REF!</v>
      </c>
      <c r="H13" s="20" t="e">
        <f>+E13/D13</f>
        <v>#REF!</v>
      </c>
      <c r="I13" s="31"/>
    </row>
    <row r="14" spans="1:9" s="3" customFormat="1" ht="63.75" customHeight="1" x14ac:dyDescent="0.3">
      <c r="A14" s="13" t="s">
        <v>55</v>
      </c>
      <c r="B14" s="14">
        <f t="shared" si="1"/>
        <v>9</v>
      </c>
      <c r="C14" s="15" t="s">
        <v>56</v>
      </c>
      <c r="D14" s="16" t="e">
        <f>+SUMIFS('2. Апрель'!#REF!,'2. Апрель'!E:E,A14)</f>
        <v>#REF!</v>
      </c>
      <c r="E14" s="17" t="e">
        <f>+SUMIFS('2. Апрель'!#REF!,'2. Апрель'!E:E,A14)</f>
        <v>#REF!</v>
      </c>
      <c r="F14" s="18" t="e">
        <f>+SUMIFS('2. Апрель'!#REF!,'2. Апрель'!E:E,A14)</f>
        <v>#REF!</v>
      </c>
      <c r="G14" s="19" t="e">
        <f>+SUMIFS('2. Апрель'!#REF!,'2. Апрель'!E:E,A14)</f>
        <v>#REF!</v>
      </c>
      <c r="H14" s="20" t="e">
        <f>+E14/D14</f>
        <v>#REF!</v>
      </c>
      <c r="I14" s="31"/>
    </row>
    <row r="15" spans="1:9" s="3" customFormat="1" ht="36.75" customHeight="1" x14ac:dyDescent="0.3">
      <c r="A15" s="13" t="s">
        <v>57</v>
      </c>
      <c r="B15" s="14">
        <f t="shared" si="1"/>
        <v>10</v>
      </c>
      <c r="C15" s="15" t="s">
        <v>58</v>
      </c>
      <c r="D15" s="16" t="e">
        <f>+SUMIFS('2. Апрель'!#REF!,'2. Апрель'!E:E,A15)</f>
        <v>#REF!</v>
      </c>
      <c r="E15" s="17" t="e">
        <f>+SUMIFS('2. Апрель'!#REF!,'2. Апрель'!E:E,A15)</f>
        <v>#REF!</v>
      </c>
      <c r="F15" s="18" t="e">
        <f>+SUMIFS('2. Апрель'!#REF!,'2. Апрель'!E:E,A15)</f>
        <v>#REF!</v>
      </c>
      <c r="G15" s="19" t="e">
        <f>+SUMIFS('2. Апрель'!#REF!,'2. Апрель'!E:E,A15)</f>
        <v>#REF!</v>
      </c>
      <c r="H15" s="20" t="e">
        <f>+E15/D15</f>
        <v>#REF!</v>
      </c>
      <c r="I15" s="31"/>
    </row>
    <row r="16" spans="1:9" s="3" customFormat="1" ht="36.75" customHeight="1" x14ac:dyDescent="0.3">
      <c r="A16" s="13" t="s">
        <v>59</v>
      </c>
      <c r="B16" s="14">
        <f t="shared" si="1"/>
        <v>11</v>
      </c>
      <c r="C16" s="15" t="s">
        <v>60</v>
      </c>
      <c r="D16" s="16" t="e">
        <f>+SUMIFS('2. Апрель'!#REF!,'2. Апрель'!E:E,A16)</f>
        <v>#REF!</v>
      </c>
      <c r="E16" s="17" t="e">
        <f>+SUMIFS('2. Апрель'!#REF!,'2. Апрель'!E:E,A16)</f>
        <v>#REF!</v>
      </c>
      <c r="F16" s="18" t="e">
        <f>+SUMIFS('2. Апрель'!#REF!,'2. Апрель'!E:E,A16)</f>
        <v>#REF!</v>
      </c>
      <c r="G16" s="19" t="e">
        <f>+SUMIFS('2. Апрель'!#REF!,'2. Апрель'!E:E,A16)</f>
        <v>#REF!</v>
      </c>
      <c r="H16" s="20" t="e">
        <f>+E16/D16</f>
        <v>#REF!</v>
      </c>
      <c r="I16" s="31"/>
    </row>
    <row r="17" spans="1:8" s="4" customFormat="1" ht="20.25" x14ac:dyDescent="0.25">
      <c r="A17" s="13"/>
      <c r="B17" s="22"/>
      <c r="C17" s="23" t="s">
        <v>61</v>
      </c>
      <c r="D17" s="24" t="e">
        <f>SUM(D18:D22)</f>
        <v>#REF!</v>
      </c>
      <c r="E17" s="24" t="e">
        <f>SUM(E18:E22)</f>
        <v>#REF!</v>
      </c>
      <c r="F17" s="24" t="e">
        <f>SUM(F18:F22)</f>
        <v>#REF!</v>
      </c>
      <c r="G17" s="24" t="e">
        <f>SUM(G18:G22)</f>
        <v>#REF!</v>
      </c>
      <c r="H17" s="25">
        <v>0</v>
      </c>
    </row>
    <row r="18" spans="1:8" ht="37.5" x14ac:dyDescent="0.25">
      <c r="A18" s="13"/>
      <c r="B18" s="14">
        <v>1</v>
      </c>
      <c r="C18" s="15" t="s">
        <v>62</v>
      </c>
      <c r="D18" s="16" t="e">
        <f>+SUMIFS('2. Апрель'!#REF!,'2. Апрель'!E:E,A18)</f>
        <v>#REF!</v>
      </c>
      <c r="E18" s="17" t="e">
        <f>+SUMIFS('2. Апрель'!#REF!,'2. Апрель'!E:E,A18)</f>
        <v>#REF!</v>
      </c>
      <c r="F18" s="18" t="e">
        <f>+SUMIFS('2. Апрель'!#REF!,'2. Апрель'!E:E,A18)</f>
        <v>#REF!</v>
      </c>
      <c r="G18" s="19" t="e">
        <f>+SUMIFS('2. Апрель'!#REF!,'2. Апрель'!E:E,A18)</f>
        <v>#REF!</v>
      </c>
      <c r="H18" s="20">
        <v>0</v>
      </c>
    </row>
    <row r="19" spans="1:8" ht="37.5" x14ac:dyDescent="0.25">
      <c r="A19" s="26" t="s">
        <v>63</v>
      </c>
      <c r="B19" s="14">
        <f>+B18+1</f>
        <v>2</v>
      </c>
      <c r="C19" s="15" t="s">
        <v>64</v>
      </c>
      <c r="D19" s="16" t="e">
        <f>+SUMIFS('2. Апрель'!#REF!,'2. Апрель'!E:E,A19)</f>
        <v>#REF!</v>
      </c>
      <c r="E19" s="17" t="e">
        <f>+SUMIFS('2. Апрель'!#REF!,'2. Апрель'!E:E,A19)</f>
        <v>#REF!</v>
      </c>
      <c r="F19" s="18" t="e">
        <f>+SUMIFS('2. Апрель'!#REF!,'2. Апрель'!E:E,A19)</f>
        <v>#REF!</v>
      </c>
      <c r="G19" s="19" t="e">
        <f>+SUMIFS('2. Апрель'!#REF!,'2. Апрель'!E:E,A19)</f>
        <v>#REF!</v>
      </c>
      <c r="H19" s="20">
        <v>0</v>
      </c>
    </row>
    <row r="20" spans="1:8" ht="37.5" x14ac:dyDescent="0.25">
      <c r="B20" s="14">
        <f>+B19+1</f>
        <v>3</v>
      </c>
      <c r="C20" s="15" t="s">
        <v>65</v>
      </c>
      <c r="D20" s="16" t="e">
        <f>+SUMIFS('2. Апрель'!#REF!,'2. Апрель'!E:E,A20)</f>
        <v>#REF!</v>
      </c>
      <c r="E20" s="17" t="e">
        <f>+SUMIFS('2. Апрель'!#REF!,'2. Апрель'!E:E,A20)</f>
        <v>#REF!</v>
      </c>
      <c r="F20" s="18" t="e">
        <f>+SUMIFS('2. Апрель'!#REF!,'2. Апрель'!E:E,A20)</f>
        <v>#REF!</v>
      </c>
      <c r="G20" s="19" t="e">
        <f>+SUMIFS('2. Апрель'!#REF!,'2. Апрель'!E:E,A20)</f>
        <v>#REF!</v>
      </c>
      <c r="H20" s="20">
        <v>0</v>
      </c>
    </row>
    <row r="21" spans="1:8" ht="37.5" x14ac:dyDescent="0.25">
      <c r="B21" s="14">
        <f>+B20+1</f>
        <v>4</v>
      </c>
      <c r="C21" s="15" t="s">
        <v>66</v>
      </c>
      <c r="D21" s="16" t="e">
        <f>+SUMIFS('2. Апрель'!#REF!,'2. Апрель'!E:E,A21)</f>
        <v>#REF!</v>
      </c>
      <c r="E21" s="17" t="e">
        <f>+SUMIFS('2. Апрель'!#REF!,'2. Апрель'!E:E,A21)</f>
        <v>#REF!</v>
      </c>
      <c r="F21" s="18" t="e">
        <f>+SUMIFS('2. Апрель'!#REF!,'2. Апрель'!E:E,A21)</f>
        <v>#REF!</v>
      </c>
      <c r="G21" s="19" t="e">
        <f>+SUMIFS('2. Апрель'!#REF!,'2. Апрель'!E:E,A21)</f>
        <v>#REF!</v>
      </c>
      <c r="H21" s="20">
        <v>0</v>
      </c>
    </row>
    <row r="22" spans="1:8" ht="37.5" x14ac:dyDescent="0.25">
      <c r="B22" s="27">
        <f>+B21+1</f>
        <v>5</v>
      </c>
      <c r="C22" s="28" t="s">
        <v>67</v>
      </c>
      <c r="D22" s="16" t="e">
        <f>+SUMIFS('2. Апрель'!#REF!,'2. Апрель'!E:E,A22)</f>
        <v>#REF!</v>
      </c>
      <c r="E22" s="17" t="e">
        <f>+SUMIFS('2. Апрель'!#REF!,'2. Апрель'!E:E,A22)</f>
        <v>#REF!</v>
      </c>
      <c r="F22" s="18" t="e">
        <f>+SUMIFS('2. Апрель'!#REF!,'2. Апрель'!E:E,A22)</f>
        <v>#REF!</v>
      </c>
      <c r="G22" s="19" t="e">
        <f>+SUMIFS('2. Апрель'!#REF!,'2. Апрель'!E:E,A22)</f>
        <v>#REF!</v>
      </c>
      <c r="H22" s="20">
        <v>0</v>
      </c>
    </row>
  </sheetData>
  <mergeCells count="6">
    <mergeCell ref="B1:H1"/>
    <mergeCell ref="G2:H2"/>
    <mergeCell ref="E3:H3"/>
    <mergeCell ref="B3:B4"/>
    <mergeCell ref="C3:C4"/>
    <mergeCell ref="D3:D4"/>
  </mergeCells>
  <printOptions horizontalCentered="1"/>
  <pageMargins left="0.196850393700787" right="0.118110236220472" top="0.196850393700787" bottom="0.118110236220472" header="0.118110236220472" footer="0.11811023622047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1. Свод</vt:lpstr>
      <vt:lpstr>2. Апрель</vt:lpstr>
      <vt:lpstr>1. Свод (2)</vt:lpstr>
      <vt:lpstr>1.Свод</vt:lpstr>
      <vt:lpstr>'1. Свод'!Заголовки_для_печати</vt:lpstr>
      <vt:lpstr>'1. Свод (2)'!Заголовки_для_печати</vt:lpstr>
      <vt:lpstr>'2. Апрель'!Заголовки_для_печати</vt:lpstr>
      <vt:lpstr>'1. Свод'!Область_печати</vt:lpstr>
      <vt:lpstr>'1. Свод (2)'!Область_печати</vt:lpstr>
      <vt:lpstr>'1.Свод'!Область_печати</vt:lpstr>
      <vt:lpstr>'2. Апрель'!Область_печати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Javoxirjon Nosirov</dc:creator>
  <cp:lastModifiedBy>Пользователь</cp:lastModifiedBy>
  <cp:lastPrinted>2026-03-27T13:09:48Z</cp:lastPrinted>
  <dcterms:created xsi:type="dcterms:W3CDTF">2021-08-18T08:36:00Z</dcterms:created>
  <dcterms:modified xsi:type="dcterms:W3CDTF">2026-04-01T11:58:25Z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EBF52D70863C43AF89765942D073CD08_13</vt:lpwstr>
  </property>
  <property fmtid="{D5CDD505-2E9C-101B-9397-08002B2CF9AE}" pid="3" name="KSOProductBuildVer">
    <vt:lpwstr>1049-12.2.0.19307</vt:lpwstr>
  </property>
</Properties>
</file>