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b.kamalov\Downloads\Telegram Desktop\"/>
    </mc:Choice>
  </mc:AlternateContent>
  <xr:revisionPtr revIDLastSave="0" documentId="13_ncr:1_{29120143-747D-40EA-8673-2C322599E496}" xr6:coauthVersionLast="45" xr6:coauthVersionMax="45" xr10:uidLastSave="{00000000-0000-0000-0000-000000000000}"/>
  <bookViews>
    <workbookView xWindow="375" yWindow="225" windowWidth="25710" windowHeight="15195" xr2:uid="{00000000-000D-0000-FFFF-FFFF00000000}"/>
  </bookViews>
  <sheets>
    <sheet name="Жами" sheetId="1" r:id="rId1"/>
    <sheet name="Иш ҳақи" sheetId="2" r:id="rId2"/>
    <sheet name="Хом ашё материал" sheetId="5" r:id="rId3"/>
    <sheet name="Инвентар жиҳозлар" sheetId="6" r:id="rId4"/>
    <sheet name="Бошқа харажатлар" sheetId="7" r:id="rId5"/>
    <sheet name="Таннарх" sheetId="9" r:id="rId6"/>
    <sheet name="Сотиш режаси" sheetId="10" r:id="rId7"/>
    <sheet name="Молиявий ҳисоботи" sheetId="8" r:id="rId8"/>
  </sheets>
  <definedNames>
    <definedName name="_xlnm.Print_Area" localSheetId="4">'Бошқа харажатлар'!$A$1:$H$58</definedName>
    <definedName name="_xlnm.Print_Area" localSheetId="0">Жами!$A$1:$E$16</definedName>
    <definedName name="_xlnm.Print_Area" localSheetId="3">'Инвентар жиҳозлар'!$A$1:$H$14</definedName>
    <definedName name="_xlnm.Print_Area" localSheetId="1">'Иш ҳақи'!$A$1:$I$82</definedName>
    <definedName name="_xlnm.Print_Area" localSheetId="6">'Сотиш режаси'!$A$1:$F$35</definedName>
    <definedName name="_xlnm.Print_Area" localSheetId="2">'Хом ашё материал'!$A$1:$H$40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0" l="1"/>
  <c r="F6" i="5"/>
  <c r="F7" i="5"/>
  <c r="F8" i="5"/>
  <c r="F50" i="7" l="1"/>
  <c r="G38" i="5"/>
  <c r="E20" i="2" l="1"/>
  <c r="G20" i="2" s="1"/>
  <c r="D35" i="10"/>
  <c r="D23" i="10"/>
  <c r="D11" i="10"/>
  <c r="G10" i="5" l="1"/>
  <c r="B7" i="1" l="1"/>
  <c r="C6" i="1"/>
  <c r="B6" i="1"/>
  <c r="D6" i="1"/>
  <c r="E47" i="2"/>
  <c r="G47" i="2" s="1"/>
  <c r="E74" i="2"/>
  <c r="G74" i="2" s="1"/>
  <c r="H38" i="5"/>
  <c r="F37" i="5"/>
  <c r="F36" i="5"/>
  <c r="F35" i="5"/>
  <c r="F34" i="5"/>
  <c r="H24" i="5"/>
  <c r="G24" i="5"/>
  <c r="F23" i="5"/>
  <c r="F22" i="5"/>
  <c r="F21" i="5"/>
  <c r="F20" i="5"/>
  <c r="F52" i="7"/>
  <c r="F38" i="5" l="1"/>
  <c r="C47" i="9" s="1"/>
  <c r="F24" i="5"/>
  <c r="C28" i="9" s="1"/>
  <c r="E73" i="2"/>
  <c r="G73" i="2" s="1"/>
  <c r="E72" i="2"/>
  <c r="G72" i="2" s="1"/>
  <c r="E71" i="2"/>
  <c r="G71" i="2" s="1"/>
  <c r="E70" i="2"/>
  <c r="G70" i="2" s="1"/>
  <c r="E69" i="2"/>
  <c r="I68" i="2"/>
  <c r="H68" i="2"/>
  <c r="C68" i="2"/>
  <c r="E67" i="2"/>
  <c r="G67" i="2" s="1"/>
  <c r="E66" i="2"/>
  <c r="G66" i="2" s="1"/>
  <c r="E65" i="2"/>
  <c r="G65" i="2" s="1"/>
  <c r="E64" i="2"/>
  <c r="G64" i="2" s="1"/>
  <c r="E63" i="2"/>
  <c r="I62" i="2"/>
  <c r="H62" i="2"/>
  <c r="C62" i="2"/>
  <c r="E46" i="2"/>
  <c r="G46" i="2" s="1"/>
  <c r="E45" i="2"/>
  <c r="G45" i="2" s="1"/>
  <c r="E44" i="2"/>
  <c r="G44" i="2" s="1"/>
  <c r="E43" i="2"/>
  <c r="G43" i="2" s="1"/>
  <c r="E42" i="2"/>
  <c r="I41" i="2"/>
  <c r="H41" i="2"/>
  <c r="C41" i="2"/>
  <c r="E40" i="2"/>
  <c r="G40" i="2" s="1"/>
  <c r="E39" i="2"/>
  <c r="G39" i="2" s="1"/>
  <c r="E38" i="2"/>
  <c r="G38" i="2" s="1"/>
  <c r="E37" i="2"/>
  <c r="G37" i="2" s="1"/>
  <c r="E36" i="2"/>
  <c r="I35" i="2"/>
  <c r="H35" i="2"/>
  <c r="C35" i="2"/>
  <c r="I75" i="2" l="1"/>
  <c r="I77" i="2" s="1"/>
  <c r="H48" i="2"/>
  <c r="H50" i="2" s="1"/>
  <c r="I48" i="2"/>
  <c r="I50" i="2" s="1"/>
  <c r="E41" i="2"/>
  <c r="H75" i="2"/>
  <c r="H77" i="2" s="1"/>
  <c r="E35" i="2"/>
  <c r="E62" i="2"/>
  <c r="E68" i="2"/>
  <c r="G63" i="2"/>
  <c r="G62" i="2" s="1"/>
  <c r="G69" i="2"/>
  <c r="G68" i="2" s="1"/>
  <c r="C45" i="9" s="1"/>
  <c r="G42" i="2"/>
  <c r="G41" i="2" s="1"/>
  <c r="C26" i="9" s="1"/>
  <c r="G36" i="2"/>
  <c r="G35" i="2" s="1"/>
  <c r="F55" i="7"/>
  <c r="F54" i="7"/>
  <c r="F53" i="7"/>
  <c r="H51" i="7"/>
  <c r="G51" i="7"/>
  <c r="F49" i="7"/>
  <c r="F48" i="7"/>
  <c r="F47" i="7"/>
  <c r="H46" i="7"/>
  <c r="H56" i="7" s="1"/>
  <c r="G46" i="7"/>
  <c r="F36" i="7"/>
  <c r="F35" i="7"/>
  <c r="F34" i="7"/>
  <c r="F33" i="7"/>
  <c r="H32" i="7"/>
  <c r="G32" i="7"/>
  <c r="F30" i="7"/>
  <c r="F29" i="7"/>
  <c r="F28" i="7"/>
  <c r="H27" i="7"/>
  <c r="G27" i="7"/>
  <c r="F34" i="10"/>
  <c r="F33" i="10"/>
  <c r="F32" i="10"/>
  <c r="F31" i="10"/>
  <c r="G7" i="7"/>
  <c r="H7" i="7"/>
  <c r="G12" i="7"/>
  <c r="H12" i="7"/>
  <c r="F13" i="7"/>
  <c r="F9" i="7"/>
  <c r="F10" i="7"/>
  <c r="F14" i="7"/>
  <c r="F35" i="10" l="1"/>
  <c r="F51" i="7"/>
  <c r="C48" i="9" s="1"/>
  <c r="G56" i="7"/>
  <c r="G37" i="7"/>
  <c r="G18" i="7"/>
  <c r="B9" i="1" s="1"/>
  <c r="C52" i="9"/>
  <c r="G48" i="2"/>
  <c r="H37" i="7"/>
  <c r="H18" i="7"/>
  <c r="C9" i="1" s="1"/>
  <c r="G8" i="8"/>
  <c r="F32" i="7"/>
  <c r="C29" i="9" s="1"/>
  <c r="C34" i="9" s="1"/>
  <c r="F27" i="7"/>
  <c r="F46" i="7"/>
  <c r="H15" i="8" s="1"/>
  <c r="G75" i="2"/>
  <c r="G77" i="2" s="1"/>
  <c r="G50" i="2"/>
  <c r="F37" i="7" l="1"/>
  <c r="F15" i="8"/>
  <c r="F11" i="8"/>
  <c r="F56" i="7"/>
  <c r="E18" i="2"/>
  <c r="G18" i="2" s="1"/>
  <c r="E19" i="2"/>
  <c r="G19" i="2" s="1"/>
  <c r="E11" i="2"/>
  <c r="G11" i="2" s="1"/>
  <c r="E12" i="2"/>
  <c r="G12" i="2" s="1"/>
  <c r="E13" i="2"/>
  <c r="G13" i="2" s="1"/>
  <c r="F15" i="7"/>
  <c r="F17" i="7"/>
  <c r="F6" i="6"/>
  <c r="F22" i="10"/>
  <c r="F21" i="10"/>
  <c r="F20" i="10"/>
  <c r="F19" i="10"/>
  <c r="F23" i="10" l="1"/>
  <c r="E8" i="8"/>
  <c r="F12" i="7"/>
  <c r="C10" i="9" s="1"/>
  <c r="H11" i="8"/>
  <c r="F10" i="10"/>
  <c r="F9" i="10"/>
  <c r="F8" i="10"/>
  <c r="G10" i="6"/>
  <c r="B8" i="1" s="1"/>
  <c r="H10" i="6"/>
  <c r="C8" i="1" s="1"/>
  <c r="H10" i="5"/>
  <c r="C7" i="1" s="1"/>
  <c r="I14" i="2"/>
  <c r="H14" i="2"/>
  <c r="G14" i="2"/>
  <c r="C7" i="9" s="1"/>
  <c r="E14" i="2"/>
  <c r="C14" i="2"/>
  <c r="I8" i="2"/>
  <c r="H8" i="2"/>
  <c r="E8" i="2"/>
  <c r="C8" i="2"/>
  <c r="G10" i="8"/>
  <c r="J34" i="8"/>
  <c r="J33" i="8"/>
  <c r="J31" i="8"/>
  <c r="J29" i="8"/>
  <c r="J28" i="8"/>
  <c r="J27" i="8"/>
  <c r="J26" i="8"/>
  <c r="J16" i="8"/>
  <c r="J14" i="8"/>
  <c r="I31" i="8"/>
  <c r="I24" i="8"/>
  <c r="I23" i="8"/>
  <c r="I22" i="8"/>
  <c r="I21" i="8"/>
  <c r="I20" i="8"/>
  <c r="I17" i="8"/>
  <c r="J9" i="8"/>
  <c r="H25" i="8"/>
  <c r="G19" i="8"/>
  <c r="H13" i="8"/>
  <c r="F25" i="8"/>
  <c r="E19" i="8"/>
  <c r="F13" i="8"/>
  <c r="E10" i="8"/>
  <c r="F12" i="8" s="1"/>
  <c r="D25" i="8"/>
  <c r="C19" i="8"/>
  <c r="I19" i="8" l="1"/>
  <c r="F11" i="10"/>
  <c r="C8" i="8" s="1"/>
  <c r="H12" i="8"/>
  <c r="H21" i="2"/>
  <c r="I21" i="2"/>
  <c r="J25" i="8"/>
  <c r="G12" i="8"/>
  <c r="E12" i="8"/>
  <c r="F8" i="7"/>
  <c r="F7" i="7" s="1"/>
  <c r="H23" i="2" l="1"/>
  <c r="B5" i="1"/>
  <c r="B10" i="1" s="1"/>
  <c r="F18" i="7"/>
  <c r="D9" i="1" s="1"/>
  <c r="I23" i="2"/>
  <c r="C5" i="1"/>
  <c r="C10" i="1" s="1"/>
  <c r="I8" i="8"/>
  <c r="C10" i="8"/>
  <c r="I10" i="8" s="1"/>
  <c r="H18" i="8"/>
  <c r="G18" i="8"/>
  <c r="F18" i="8"/>
  <c r="E18" i="8"/>
  <c r="F9" i="6"/>
  <c r="F8" i="6"/>
  <c r="F7" i="6"/>
  <c r="F9" i="5"/>
  <c r="F10" i="5"/>
  <c r="F10" i="6" l="1"/>
  <c r="D8" i="1" s="1"/>
  <c r="D7" i="1"/>
  <c r="C9" i="9"/>
  <c r="C14" i="9" s="1"/>
  <c r="G8" i="2"/>
  <c r="H30" i="8"/>
  <c r="G30" i="8"/>
  <c r="F30" i="8"/>
  <c r="E30" i="8"/>
  <c r="G21" i="2" l="1"/>
  <c r="G23" i="2" s="1"/>
  <c r="D15" i="8"/>
  <c r="D11" i="8"/>
  <c r="H32" i="8"/>
  <c r="G32" i="8"/>
  <c r="F32" i="8"/>
  <c r="E32" i="8"/>
  <c r="D5" i="1" l="1"/>
  <c r="D10" i="1" s="1"/>
  <c r="J15" i="8"/>
  <c r="D13" i="8"/>
  <c r="J13" i="8" s="1"/>
  <c r="J11" i="8"/>
  <c r="D12" i="8"/>
  <c r="J12" i="8" s="1"/>
  <c r="C12" i="8"/>
  <c r="H35" i="8"/>
  <c r="G35" i="8"/>
  <c r="F35" i="8"/>
  <c r="E35" i="8"/>
  <c r="E5" i="1" l="1"/>
  <c r="C18" i="8"/>
  <c r="I12" i="8"/>
  <c r="D18" i="8"/>
  <c r="J18" i="8" s="1"/>
  <c r="E9" i="1"/>
  <c r="E6" i="1"/>
  <c r="E7" i="1"/>
  <c r="E8" i="1"/>
  <c r="I18" i="8" l="1"/>
  <c r="C30" i="8"/>
  <c r="D30" i="8"/>
  <c r="J30" i="8" s="1"/>
  <c r="E10" i="1"/>
  <c r="I30" i="8" l="1"/>
  <c r="D32" i="8"/>
  <c r="J32" i="8" s="1"/>
  <c r="C32" i="8"/>
  <c r="I32" i="8" l="1"/>
  <c r="D35" i="8"/>
  <c r="J35" i="8" s="1"/>
  <c r="C35" i="8"/>
  <c r="I35" i="8" s="1"/>
</calcChain>
</file>

<file path=xl/sharedStrings.xml><?xml version="1.0" encoding="utf-8"?>
<sst xmlns="http://schemas.openxmlformats.org/spreadsheetml/2006/main" count="434" uniqueCount="119">
  <si>
    <t>Харажат турлари</t>
  </si>
  <si>
    <t>Иш хақи фонди</t>
  </si>
  <si>
    <t>Ижтимоий солиқ</t>
  </si>
  <si>
    <t>Хомашё ва материалларни сотиб олиш билан боғлиқ харажатлар</t>
  </si>
  <si>
    <t>Инвентар, техника ва жиҳозларни харид қилиш харажатлари</t>
  </si>
  <si>
    <t>Бошқа харажатлар</t>
  </si>
  <si>
    <t>Жами харажатлар:</t>
  </si>
  <si>
    <t>Изоҳ: Харажатлар сметаси лойиҳанинг умумий муддатига тўлдирилиши ва харажатларни асословчи ҳисоб-китоблар (жадваллар) илова қилиниши шарт. Агар биргаликда молиялаштириш кўзда тутилган бўлса, биргаликда молиялаштириш харажатлари таркиби молиялаштириш манбасига нисбатан алоҳида кўрсатилиши лозим.</t>
  </si>
  <si>
    <t>ХАРАЖАТЛАР СМЕТАСИ</t>
  </si>
  <si>
    <t>(лойиҳа номи)</t>
  </si>
  <si>
    <t>№</t>
  </si>
  <si>
    <t>Лавозими</t>
  </si>
  <si>
    <t>Молиялаштириш манбаси</t>
  </si>
  <si>
    <t>Жами иш ҳақи фонди</t>
  </si>
  <si>
    <r>
      <t xml:space="preserve">Жами 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</si>
  <si>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Вазирлик ҳисобидан 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</si>
  <si>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Ташкилот ҳисобидан 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</si>
  <si>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Иш давомийлиги </t>
    </r>
    <r>
      <rPr>
        <i/>
        <sz val="11"/>
        <color theme="1"/>
        <rFont val="Times New Roman"/>
        <family val="1"/>
        <charset val="204"/>
      </rPr>
      <t>(ойларда)</t>
    </r>
  </si>
  <si>
    <t>Режалаштирилган харажатлар ва уларнинг асоси</t>
  </si>
  <si>
    <t>Меҳнатга ҳақ тўлаш харажатлари*</t>
  </si>
  <si>
    <t>(йиллар бўйича алоҳида жадвалларда кўрсатилади)</t>
  </si>
  <si>
    <t xml:space="preserve">    Изоҳ: *Ушбу жадвалдаги маълумотларнинг ҳаққонийлиги учун лойиҳа раҳбари шахсан жавобгар ҳисобланади.</t>
  </si>
  <si>
    <t xml:space="preserve">   ** Ҳамкорликда молиялаштириладиган лойиҳалар доирасида ҳиссадор улуши.</t>
  </si>
  <si>
    <t>Жами:</t>
  </si>
  <si>
    <r>
      <t xml:space="preserve">Вазирлик ҳисобидан 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</si>
  <si>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Биргаликда молиялаштирадиган ташкилот ҳисобидан 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</si>
  <si>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Сумма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</si>
  <si>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Умумий харажатлар-даги улуши фоизда </t>
    </r>
    <r>
      <rPr>
        <i/>
        <sz val="11"/>
        <color theme="1"/>
        <rFont val="Times New Roman"/>
        <family val="1"/>
        <charset val="204"/>
      </rPr>
      <t>(%)</t>
    </r>
  </si>
  <si>
    <t>Маҳсулотлар номи</t>
  </si>
  <si>
    <t>Ўлчов бирлиги</t>
  </si>
  <si>
    <t>Миқдори</t>
  </si>
  <si>
    <r>
      <t xml:space="preserve">Нархи 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</si>
  <si>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Суммаси
 </t>
    </r>
    <r>
      <rPr>
        <i/>
        <sz val="11"/>
        <color theme="1"/>
        <rFont val="Times New Roman"/>
        <family val="1"/>
        <charset val="204"/>
      </rPr>
      <t>(минг сўмда)</t>
    </r>
  </si>
  <si>
    <t xml:space="preserve">    Изоҳ: Харид қилинадиган хомашё ва материалларнинг нархларини белгилашда камида 3 та ишлаб чиқарувчи ёки мол етказиб берувчи ташкилотларнинг тижорат таклифлари илова қилиниши лозим.</t>
  </si>
  <si>
    <t xml:space="preserve">    Изоҳ: 1. Инвентар, техника ва жиҳозларнинг техник тавсифи ва нима мақсадда ишлатилиш зарурати асослантирилиши керак. 
             2. Харид қилинадиган маҳсулот, иш ва хизматлар нархларини белгилашда камида 3 та ишлаб чиқарувчи ёки мол етказиб берувчи ташкилотларнинг тижорат таклифлари илова қилиниши лозим. </t>
  </si>
  <si>
    <t xml:space="preserve">  Изоҳ: Бошқа харажатлар суммаси ва таркиби аниқ асослантирилиши лозим. </t>
  </si>
  <si>
    <t>Ишчилар сони</t>
  </si>
  <si>
    <r>
      <t xml:space="preserve">Жами ойлик иш ҳақи 
</t>
    </r>
    <r>
      <rPr>
        <i/>
        <sz val="11"/>
        <color theme="1"/>
        <rFont val="Times New Roman"/>
        <family val="1"/>
        <charset val="204"/>
      </rPr>
      <t>(минг сўмда)</t>
    </r>
  </si>
  <si>
    <r>
      <t xml:space="preserve">Бир ишчининг иш ҳақи </t>
    </r>
    <r>
      <rPr>
        <i/>
        <sz val="11"/>
        <color theme="1"/>
        <rFont val="Times New Roman"/>
        <family val="1"/>
        <charset val="204"/>
      </rPr>
      <t>(ойда)</t>
    </r>
  </si>
  <si>
    <t>Кўрсаткичлар номи</t>
  </si>
  <si>
    <t>Сатр коди</t>
  </si>
  <si>
    <t>1-йил</t>
  </si>
  <si>
    <t>(календар йил)</t>
  </si>
  <si>
    <t>2-йил</t>
  </si>
  <si>
    <t>Жами</t>
  </si>
  <si>
    <t>даромадлар (фойда)</t>
  </si>
  <si>
    <t>харажатлар (зарарлар)</t>
  </si>
  <si>
    <t>Маҳсулот (иш, хизмат)ларни сотишдан тушган тушум</t>
  </si>
  <si>
    <t>х</t>
  </si>
  <si>
    <t>Қўшилган қиймат солиғи</t>
  </si>
  <si>
    <t>Маҳсулот (товар, иш ва хизмат) ларни сотишдан соф тушум (сатр. 001 – 002)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</si>
  <si>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</si>
  <si>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 010 – 020)</t>
  </si>
  <si>
    <t>Давр харажатлари, жами (сатр. 050 + 060 + 070), шу жумладан:</t>
  </si>
  <si>
    <t>Сотиш харажатлари</t>
  </si>
  <si>
    <t>Маъмурий харажатлар</t>
  </si>
  <si>
    <t>Бошқа операцион харажатлар</t>
  </si>
  <si>
    <t>Асосий фаолиятнинг бошқа даромадлари</t>
  </si>
  <si>
    <t>Асосий фаолиятнинг фойдаси (зарари) (сатр. 030 – 040 + 090)</t>
  </si>
  <si>
    <t>Молиявий фаолиятнинг даромадлари, жами (сатр. 120 + 130 + 140 + 150 + 160), шу жумладан:</t>
  </si>
  <si>
    <t>Дивидендлар шаклидаги даромадлар</t>
  </si>
  <si>
    <t>Фоизлар шаклидаги даромадлар</t>
  </si>
  <si>
    <t>Молиявий ижарадан даромадлар</t>
  </si>
  <si>
    <t>Валюта курси фарқидан даромадлар</t>
  </si>
  <si>
    <t>Молиявий фаолиятнинг бошқа даромадлари</t>
  </si>
  <si>
    <t>Молиявий фаолият бўйича харажатлар (сатр. 180 + 190 + 200 + 210), шу жумладан:</t>
  </si>
  <si>
    <t>Фоизлар шаклидаги харажатлар</t>
  </si>
  <si>
    <t>Молиявий ижара бўйича фоизлар шаклидаги харажатлар</t>
  </si>
  <si>
    <t>Валюта курси фарқидан зарарлар</t>
  </si>
  <si>
    <t>Молиявий фаолият бўйича бошқа харажатлар</t>
  </si>
  <si>
    <t>Умумхўжалик фаолиятининг фойдаси (зарари) (сатр. 100 + 110 – 170)</t>
  </si>
  <si>
    <t>Фавқулоддаги фойда ва зарарлар</t>
  </si>
  <si>
    <t>Фойда солиғини тўлагунга қадар фойда (зарар) (сатр. 220 +/– 230)</t>
  </si>
  <si>
    <t>Фойда солиғи</t>
  </si>
  <si>
    <t>Фойдадан бошқа солиқлар ва бошқа мажбурий тўловлар</t>
  </si>
  <si>
    <t>Ҳисобот даврининг соф фойдаси (зарари) (сатр. 240 – 250 – 260)</t>
  </si>
  <si>
    <t>001</t>
  </si>
  <si>
    <t>002</t>
  </si>
  <si>
    <t>010</t>
  </si>
  <si>
    <t>020</t>
  </si>
  <si>
    <t>030</t>
  </si>
  <si>
    <t>040</t>
  </si>
  <si>
    <t>050</t>
  </si>
  <si>
    <t>060</t>
  </si>
  <si>
    <t>070</t>
  </si>
  <si>
    <t>090</t>
  </si>
  <si>
    <t>3-йил</t>
  </si>
  <si>
    <t xml:space="preserve">Директор </t>
  </si>
  <si>
    <t xml:space="preserve">Технолог </t>
  </si>
  <si>
    <t>Ишчи</t>
  </si>
  <si>
    <t>...</t>
  </si>
  <si>
    <t xml:space="preserve">Сотиш режаси </t>
  </si>
  <si>
    <t>Харажатлар номи</t>
  </si>
  <si>
    <t>…</t>
  </si>
  <si>
    <t>Хом ашё ва материалларни сотиб олиш билан боғлиқ харажатлар</t>
  </si>
  <si>
    <t>Номи</t>
  </si>
  <si>
    <t>Ҳисобчи</t>
  </si>
  <si>
    <t>Маҳсулотларнинг ишлаб чиқариш таннархи</t>
  </si>
  <si>
    <t>Асосий воситаларнинг амортизация харажатлари</t>
  </si>
  <si>
    <t>Бошқа ишлаб чиқариш харажатлари</t>
  </si>
  <si>
    <t xml:space="preserve">Ишлаб чиқариш ходимлари: </t>
  </si>
  <si>
    <t xml:space="preserve">Маъмурий-бошқарув ходимлари: </t>
  </si>
  <si>
    <t>Бошқа маъмурий харажатлар:</t>
  </si>
  <si>
    <t>Ишлаб чиқариш билан боғлиқ бошқа харажатлар:</t>
  </si>
  <si>
    <t>МОЛИЯВИЙ НАТИЖАЛАР ТЎҒРИСИДАГИ ПРОГНОЗ ҲИСОБОТИ (минг сўмда)</t>
  </si>
  <si>
    <t>* ҳар бир маҳсулот алоҳида кўрсатилади</t>
  </si>
  <si>
    <t>(Нон)нинг таннархи 1 та дона учун*</t>
  </si>
  <si>
    <t>(Маҳсулот номи)нинг таннархи 1 та дона учун</t>
  </si>
  <si>
    <t>(Маҳсулот номи)нинг ишлаб чиқариш ҳажми  (дона,кг ва х.к.)*</t>
  </si>
  <si>
    <t>(Маҳсулот номи)нинг таннархи 1 та дона учун*</t>
  </si>
  <si>
    <t>Ишлаб чиқариш ходимларининг иш ҳақи</t>
  </si>
  <si>
    <t>имзо</t>
  </si>
  <si>
    <t>Ф.И.Ш.</t>
  </si>
  <si>
    <t>Лойиҳа раҳбари</t>
  </si>
  <si>
    <r>
      <t>(Нон</t>
    </r>
    <r>
      <rPr>
        <u/>
        <sz val="11"/>
        <rFont val="Times New Roman"/>
        <family val="1"/>
        <charset val="204"/>
      </rPr>
      <t>)</t>
    </r>
    <r>
      <rPr>
        <sz val="11"/>
        <rFont val="Times New Roman"/>
        <family val="1"/>
        <charset val="204"/>
      </rPr>
      <t>нинг ишлаб чиқариш ҳажми  (дона,кг ва ҳ.к.)*</t>
    </r>
  </si>
  <si>
    <t>(Маҳсулот номи)нинг ишлаб чиқариш ҳажми  (дона,кг ва ҳ.к.)</t>
  </si>
  <si>
    <t>1-маҳсулот</t>
  </si>
  <si>
    <t>2-маҳсулот</t>
  </si>
  <si>
    <t>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</si>
</sst>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%"/>
    <numFmt numFmtId="166" formatCode="_-* #,##0.0\ _₽_-;\-* #,##0.0\ _₽_-;_-* &quot;-&quot;??\ _₽_-;_-@_-"/>
    <numFmt numFmtId="167" formatCode="_-* #,##0\ _₽_-;\-* #,##0\ _₽_-;_-* &quot;-&quot;??\ _₽_-;_-@_-"/>
    <numFmt numFmtId="168" formatCode="#,##0.0"/>
    <numFmt numFmtId="169" formatCode="#,##0.0_ ;\-#,##0.0\ "/>
    <numFmt numFmtId="170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0" xfId="0" applyFont="1"/>
    <xf numFmtId="167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70" fontId="12" fillId="0" borderId="1" xfId="2" applyNumberFormat="1" applyFont="1" applyBorder="1" applyAlignment="1">
      <alignment horizontal="center" vertical="center" wrapText="1"/>
    </xf>
    <xf numFmtId="170" fontId="12" fillId="0" borderId="1" xfId="0" applyNumberFormat="1" applyFont="1" applyBorder="1"/>
    <xf numFmtId="170" fontId="2" fillId="0" borderId="1" xfId="0" applyNumberFormat="1" applyFont="1" applyBorder="1" applyAlignment="1">
      <alignment horizontal="center" vertical="center" wrapText="1"/>
    </xf>
    <xf numFmtId="169" fontId="12" fillId="0" borderId="1" xfId="2" applyNumberFormat="1" applyFont="1" applyBorder="1" applyAlignment="1">
      <alignment horizontal="center" vertical="center" wrapText="1"/>
    </xf>
    <xf numFmtId="168" fontId="6" fillId="0" borderId="1" xfId="2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/>
    <xf numFmtId="0" fontId="7" fillId="3" borderId="4" xfId="0" applyFont="1" applyFill="1" applyBorder="1" applyAlignment="1">
      <alignment horizontal="center" vertical="center" wrapText="1"/>
    </xf>
    <xf numFmtId="170" fontId="7" fillId="3" borderId="4" xfId="0" applyNumberFormat="1" applyFont="1" applyFill="1" applyBorder="1" applyAlignment="1">
      <alignment horizontal="center" vertical="center" wrapText="1"/>
    </xf>
    <xf numFmtId="168" fontId="7" fillId="3" borderId="4" xfId="0" applyNumberFormat="1" applyFont="1" applyFill="1" applyBorder="1" applyAlignment="1">
      <alignment horizontal="center" vertical="center" wrapText="1"/>
    </xf>
    <xf numFmtId="167" fontId="7" fillId="3" borderId="1" xfId="2" applyNumberFormat="1" applyFont="1" applyFill="1" applyBorder="1" applyAlignment="1">
      <alignment horizontal="center" vertical="center" wrapText="1"/>
    </xf>
    <xf numFmtId="170" fontId="7" fillId="3" borderId="1" xfId="2" applyNumberFormat="1" applyFont="1" applyFill="1" applyBorder="1" applyAlignment="1">
      <alignment horizontal="center" vertical="center" wrapText="1"/>
    </xf>
    <xf numFmtId="168" fontId="7" fillId="3" borderId="1" xfId="2" applyNumberFormat="1" applyFont="1" applyFill="1" applyBorder="1" applyAlignment="1">
      <alignment horizontal="center" vertical="center" wrapText="1"/>
    </xf>
    <xf numFmtId="168" fontId="7" fillId="3" borderId="6" xfId="2" applyNumberFormat="1" applyFont="1" applyFill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9" fontId="7" fillId="3" borderId="6" xfId="2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168" fontId="6" fillId="0" borderId="1" xfId="2" applyNumberFormat="1" applyFont="1" applyFill="1" applyBorder="1" applyAlignment="1">
      <alignment horizontal="center" vertical="center" wrapText="1"/>
    </xf>
    <xf numFmtId="168" fontId="7" fillId="0" borderId="1" xfId="2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8" fontId="2" fillId="0" borderId="0" xfId="0" applyNumberFormat="1" applyFont="1"/>
    <xf numFmtId="169" fontId="6" fillId="0" borderId="1" xfId="2" applyNumberFormat="1" applyFont="1" applyBorder="1" applyAlignment="1">
      <alignment horizontal="center" vertical="center" wrapText="1"/>
    </xf>
    <xf numFmtId="169" fontId="2" fillId="0" borderId="1" xfId="2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horizontal="center" vertical="center" wrapText="1"/>
    </xf>
    <xf numFmtId="168" fontId="14" fillId="2" borderId="1" xfId="0" applyNumberFormat="1" applyFont="1" applyFill="1" applyBorder="1" applyAlignment="1">
      <alignment horizontal="center" vertical="center" wrapText="1"/>
    </xf>
    <xf numFmtId="168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11" fillId="0" borderId="1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vertical="center" wrapText="1"/>
    </xf>
    <xf numFmtId="0" fontId="3" fillId="0" borderId="2" xfId="0" applyFont="1" applyBorder="1"/>
    <xf numFmtId="168" fontId="6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168" fontId="3" fillId="0" borderId="5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="145" zoomScaleNormal="100" zoomScaleSheetLayoutView="145" workbookViewId="0">
      <selection activeCell="E5" sqref="E5"/>
    </sheetView>
  </sheetViews>
  <sheetFormatPr defaultRowHeight="15" x14ac:dyDescent="0.25"/>
  <cols>
    <col min="1" max="1" width="30.140625" style="1" customWidth="1"/>
    <col min="2" max="2" width="17.5703125" style="1" customWidth="1"/>
    <col min="3" max="3" width="23.140625" style="1" customWidth="1"/>
    <col min="4" max="4" width="14.5703125" style="1" customWidth="1"/>
    <col min="5" max="5" width="14.85546875" style="1" customWidth="1"/>
    <col min="6" max="16384" width="9.140625" style="1"/>
  </cols>
  <sheetData>
    <row r="1" spans="1:5" ht="38.25" customHeight="1" x14ac:dyDescent="0.25">
      <c r="A1" s="88" t="s">
        <v>9</v>
      </c>
      <c r="B1" s="88"/>
      <c r="C1" s="88"/>
      <c r="D1" s="88"/>
      <c r="E1" s="88"/>
    </row>
    <row r="2" spans="1:5" x14ac:dyDescent="0.25">
      <c r="A2" s="87" t="s">
        <v>8</v>
      </c>
      <c r="B2" s="87"/>
      <c r="C2" s="87"/>
      <c r="D2" s="87"/>
      <c r="E2" s="87"/>
    </row>
    <row r="4" spans="1:5" s="4" customFormat="1" ht="57.75" x14ac:dyDescent="0.2">
      <c r="A4" s="3" t="s">
        <v>0</v>
      </c>
      <c r="B4" s="3" t="s">
        <v>24</v>
      </c>
      <c r="C4" s="3" t="s">
        <v>25</v>
      </c>
      <c r="D4" s="3" t="s">
        <v>26</v>
      </c>
      <c r="E4" s="3" t="s">
        <v>27</v>
      </c>
    </row>
    <row r="5" spans="1:5" x14ac:dyDescent="0.25">
      <c r="A5" s="9" t="s">
        <v>1</v>
      </c>
      <c r="B5" s="2">
        <f>+'Иш ҳақи'!H21+'Иш ҳақи'!H48+'Иш ҳақи'!H75</f>
        <v>0</v>
      </c>
      <c r="C5" s="2">
        <f>+'Иш ҳақи'!I21+'Иш ҳақи'!I48+'Иш ҳақи'!I75</f>
        <v>0</v>
      </c>
      <c r="D5" s="13">
        <f>+'Иш ҳақи'!G21+'Иш ҳақи'!G48+'Иш ҳақи'!G75</f>
        <v>0</v>
      </c>
      <c r="E5" s="16" t="e">
        <f>+D5/D10</f>
        <v>#DIV/0!</v>
      </c>
    </row>
    <row r="6" spans="1:5" x14ac:dyDescent="0.25">
      <c r="A6" s="9" t="s">
        <v>2</v>
      </c>
      <c r="B6" s="2">
        <f>+'Иш ҳақи'!H22+'Иш ҳақи'!H49+'Иш ҳақи'!H76</f>
        <v>0</v>
      </c>
      <c r="C6" s="2">
        <f>+'Иш ҳақи'!I22+'Иш ҳақи'!I49+'Иш ҳақи'!I76</f>
        <v>0</v>
      </c>
      <c r="D6" s="13">
        <f>+'Иш ҳақи'!G22+'Иш ҳақи'!G49+'Иш ҳақи'!G76</f>
        <v>0</v>
      </c>
      <c r="E6" s="16" t="e">
        <f>+D6/D10</f>
        <v>#DIV/0!</v>
      </c>
    </row>
    <row r="7" spans="1:5" ht="45" x14ac:dyDescent="0.25">
      <c r="A7" s="9" t="s">
        <v>3</v>
      </c>
      <c r="B7" s="2">
        <f>+'Хом ашё материал'!G10+'Хом ашё материал'!G24+'Хом ашё материал'!G38</f>
        <v>0</v>
      </c>
      <c r="C7" s="2">
        <f>+'Хом ашё материал'!H10+'Хом ашё материал'!H24+'Хом ашё материал'!H38</f>
        <v>0</v>
      </c>
      <c r="D7" s="13">
        <f>+'Хом ашё материал'!F10+'Хом ашё материал'!F24+'Хом ашё материал'!F38</f>
        <v>0</v>
      </c>
      <c r="E7" s="16" t="e">
        <f>+D7/D10</f>
        <v>#DIV/0!</v>
      </c>
    </row>
    <row r="8" spans="1:5" ht="45" x14ac:dyDescent="0.25">
      <c r="A8" s="9" t="s">
        <v>4</v>
      </c>
      <c r="B8" s="2">
        <f>+'Инвентар жиҳозлар'!G10</f>
        <v>0</v>
      </c>
      <c r="C8" s="2">
        <f>+'Инвентар жиҳозлар'!H10</f>
        <v>0</v>
      </c>
      <c r="D8" s="13">
        <f>+'Инвентар жиҳозлар'!F10</f>
        <v>0</v>
      </c>
      <c r="E8" s="16" t="e">
        <f>+D8/D10</f>
        <v>#DIV/0!</v>
      </c>
    </row>
    <row r="9" spans="1:5" x14ac:dyDescent="0.25">
      <c r="A9" s="9" t="s">
        <v>5</v>
      </c>
      <c r="B9" s="2">
        <f>+'Бошқа харажатлар'!G18+'Бошқа харажатлар'!G37+'Бошқа харажатлар'!G56</f>
        <v>0</v>
      </c>
      <c r="C9" s="2">
        <f>+'Бошқа харажатлар'!H18+'Бошқа харажатлар'!H37+'Бошқа харажатлар'!H56</f>
        <v>0</v>
      </c>
      <c r="D9" s="13">
        <f>+'Бошқа харажатлар'!F18+'Бошқа харажатлар'!F37+'Бошқа харажатлар'!F56</f>
        <v>0</v>
      </c>
      <c r="E9" s="16" t="e">
        <f>+D9/D10</f>
        <v>#DIV/0!</v>
      </c>
    </row>
    <row r="10" spans="1:5" s="4" customFormat="1" ht="14.25" x14ac:dyDescent="0.2">
      <c r="A10" s="10" t="s">
        <v>6</v>
      </c>
      <c r="B10" s="14">
        <f>+SUM(B5:B9)</f>
        <v>0</v>
      </c>
      <c r="C10" s="14">
        <f>+SUM(C5:C9)</f>
        <v>0</v>
      </c>
      <c r="D10" s="14">
        <f>+SUM(D5:D9)</f>
        <v>0</v>
      </c>
      <c r="E10" s="17" t="e">
        <f>+SUM(E5:E9)</f>
        <v>#DIV/0!</v>
      </c>
    </row>
    <row r="12" spans="1:5" ht="56.25" customHeight="1" x14ac:dyDescent="0.25">
      <c r="A12" s="86" t="s">
        <v>7</v>
      </c>
      <c r="B12" s="86"/>
      <c r="C12" s="86"/>
      <c r="D12" s="86"/>
      <c r="E12" s="86"/>
    </row>
    <row r="15" spans="1:5" s="4" customFormat="1" ht="14.25" x14ac:dyDescent="0.2">
      <c r="A15" s="77" t="s">
        <v>113</v>
      </c>
      <c r="B15" s="82"/>
      <c r="C15" s="77" t="s">
        <v>112</v>
      </c>
    </row>
    <row r="16" spans="1:5" x14ac:dyDescent="0.25">
      <c r="B16" s="79" t="s">
        <v>111</v>
      </c>
    </row>
  </sheetData>
  <sheetProtection algorithmName="SHA-512" hashValue="eLnhZozRddFeyakS0a1wKXsnNyp3ewM+XBP8RPjA/yFXdrbmDomzpb2/RLn+Gb/DvCzONAQrl6JdI+2Ey76Azg==" saltValue="usOiDdNN/zMWLB7JZ+o+bw==" spinCount="100000" sheet="1" objects="1" scenarios="1" formatCells="0" formatColumns="0" formatRows="0" insertColumns="0" insertRows="0" deleteColumns="0" deleteRows="0"/>
  <protectedRanges>
    <protectedRange sqref="A1:E1 A13:E23" name="Диапазон1"/>
  </protectedRanges>
  <mergeCells count="3">
    <mergeCell ref="A12:E12"/>
    <mergeCell ref="A2:E2"/>
    <mergeCell ref="A1:E1"/>
  </mergeCells>
  <pageMargins left="0.7" right="0.7" top="0.75" bottom="0.75" header="0.3" footer="0.3"/>
  <pageSetup paperSize="9" scale="12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80"/>
  <sheetViews>
    <sheetView view="pageBreakPreview" zoomScale="85" zoomScaleNormal="100" zoomScaleSheetLayoutView="85" workbookViewId="0">
      <selection activeCell="F15" sqref="F15:F17"/>
    </sheetView>
  </sheetViews>
  <sheetFormatPr defaultRowHeight="15" x14ac:dyDescent="0.25"/>
  <cols>
    <col min="1" max="1" width="3.7109375" style="1" bestFit="1" customWidth="1"/>
    <col min="2" max="2" width="24.85546875" style="1" customWidth="1"/>
    <col min="3" max="3" width="12.140625" style="1" customWidth="1"/>
    <col min="4" max="4" width="14.28515625" style="1" customWidth="1"/>
    <col min="5" max="5" width="13.42578125" style="1" customWidth="1"/>
    <col min="6" max="6" width="14.42578125" style="1" customWidth="1"/>
    <col min="7" max="7" width="13.85546875" style="1" customWidth="1"/>
    <col min="8" max="9" width="23.5703125" style="1" customWidth="1"/>
    <col min="10" max="16384" width="9.140625" style="1"/>
  </cols>
  <sheetData>
    <row r="2" spans="1:9" s="4" customFormat="1" ht="14.25" x14ac:dyDescent="0.2">
      <c r="A2" s="87" t="s">
        <v>18</v>
      </c>
      <c r="B2" s="87"/>
      <c r="C2" s="87"/>
      <c r="D2" s="87"/>
      <c r="E2" s="87"/>
      <c r="F2" s="87"/>
      <c r="G2" s="87"/>
      <c r="H2" s="87"/>
      <c r="I2" s="87"/>
    </row>
    <row r="3" spans="1:9" s="4" customFormat="1" ht="14.25" x14ac:dyDescent="0.2">
      <c r="A3" s="87" t="s">
        <v>19</v>
      </c>
      <c r="B3" s="87"/>
      <c r="C3" s="87"/>
      <c r="D3" s="87"/>
      <c r="E3" s="87"/>
      <c r="F3" s="87"/>
      <c r="G3" s="87"/>
      <c r="H3" s="87"/>
      <c r="I3" s="87"/>
    </row>
    <row r="4" spans="1:9" x14ac:dyDescent="0.25">
      <c r="A4" s="89" t="s">
        <v>20</v>
      </c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7"/>
      <c r="B5" s="7"/>
      <c r="C5" s="7"/>
      <c r="D5" s="7"/>
      <c r="E5" s="95" t="s">
        <v>41</v>
      </c>
      <c r="F5" s="95"/>
      <c r="G5" s="7"/>
      <c r="H5" s="8"/>
      <c r="I5" s="8"/>
    </row>
    <row r="6" spans="1:9" s="4" customFormat="1" ht="14.25" x14ac:dyDescent="0.2">
      <c r="A6" s="93" t="s">
        <v>10</v>
      </c>
      <c r="B6" s="93" t="s">
        <v>11</v>
      </c>
      <c r="C6" s="93" t="s">
        <v>36</v>
      </c>
      <c r="D6" s="93" t="s">
        <v>38</v>
      </c>
      <c r="E6" s="93" t="s">
        <v>37</v>
      </c>
      <c r="F6" s="93" t="s">
        <v>17</v>
      </c>
      <c r="G6" s="93" t="s">
        <v>14</v>
      </c>
      <c r="H6" s="91" t="s">
        <v>12</v>
      </c>
      <c r="I6" s="92"/>
    </row>
    <row r="7" spans="1:9" s="4" customFormat="1" ht="29.25" x14ac:dyDescent="0.2">
      <c r="A7" s="94"/>
      <c r="B7" s="94"/>
      <c r="C7" s="94"/>
      <c r="D7" s="94"/>
      <c r="E7" s="94"/>
      <c r="F7" s="94"/>
      <c r="G7" s="94"/>
      <c r="H7" s="3" t="s">
        <v>15</v>
      </c>
      <c r="I7" s="3" t="s">
        <v>16</v>
      </c>
    </row>
    <row r="8" spans="1:9" s="25" customFormat="1" ht="28.5" x14ac:dyDescent="0.2">
      <c r="A8" s="24"/>
      <c r="B8" s="24" t="s">
        <v>101</v>
      </c>
      <c r="C8" s="24">
        <f>SUM(C9:C13)</f>
        <v>0</v>
      </c>
      <c r="D8" s="24"/>
      <c r="E8" s="24">
        <f>SUM(E9:E13)</f>
        <v>0</v>
      </c>
      <c r="F8" s="24"/>
      <c r="G8" s="24">
        <f>SUM(G9:G13)</f>
        <v>0</v>
      </c>
      <c r="H8" s="24">
        <f>SUM(H9:H13)</f>
        <v>0</v>
      </c>
      <c r="I8" s="24">
        <f>SUM(I9:I13)</f>
        <v>0</v>
      </c>
    </row>
    <row r="9" spans="1:9" s="23" customFormat="1" x14ac:dyDescent="0.25">
      <c r="A9" s="21">
        <v>1</v>
      </c>
      <c r="B9" s="22" t="s">
        <v>87</v>
      </c>
      <c r="C9" s="22"/>
      <c r="D9" s="22"/>
      <c r="E9" s="13">
        <v>0</v>
      </c>
      <c r="F9" s="22"/>
      <c r="G9" s="13">
        <v>0</v>
      </c>
      <c r="H9" s="22"/>
      <c r="I9" s="22"/>
    </row>
    <row r="10" spans="1:9" s="23" customFormat="1" x14ac:dyDescent="0.25">
      <c r="A10" s="21">
        <v>2</v>
      </c>
      <c r="B10" s="22" t="s">
        <v>96</v>
      </c>
      <c r="C10" s="22"/>
      <c r="D10" s="22"/>
      <c r="E10" s="13">
        <v>0</v>
      </c>
      <c r="F10" s="22"/>
      <c r="G10" s="13">
        <v>0</v>
      </c>
      <c r="H10" s="22"/>
      <c r="I10" s="22"/>
    </row>
    <row r="11" spans="1:9" x14ac:dyDescent="0.25">
      <c r="A11" s="5">
        <v>3</v>
      </c>
      <c r="B11" s="2" t="s">
        <v>90</v>
      </c>
      <c r="C11" s="2"/>
      <c r="D11" s="2"/>
      <c r="E11" s="13">
        <f t="shared" ref="E10:E13" si="0">+C11*D11</f>
        <v>0</v>
      </c>
      <c r="F11" s="2"/>
      <c r="G11" s="13">
        <f t="shared" ref="G10:G13" si="1">+E11*F11</f>
        <v>0</v>
      </c>
      <c r="H11" s="2"/>
      <c r="I11" s="2"/>
    </row>
    <row r="12" spans="1:9" x14ac:dyDescent="0.25">
      <c r="A12" s="5">
        <v>4</v>
      </c>
      <c r="B12" s="2" t="s">
        <v>90</v>
      </c>
      <c r="C12" s="2"/>
      <c r="D12" s="2"/>
      <c r="E12" s="13">
        <f t="shared" si="0"/>
        <v>0</v>
      </c>
      <c r="F12" s="2"/>
      <c r="G12" s="13">
        <f t="shared" si="1"/>
        <v>0</v>
      </c>
      <c r="H12" s="2"/>
      <c r="I12" s="2"/>
    </row>
    <row r="13" spans="1:9" x14ac:dyDescent="0.25">
      <c r="A13" s="5">
        <v>5</v>
      </c>
      <c r="B13" s="2" t="s">
        <v>90</v>
      </c>
      <c r="C13" s="2"/>
      <c r="D13" s="2"/>
      <c r="E13" s="13">
        <f t="shared" si="0"/>
        <v>0</v>
      </c>
      <c r="F13" s="2"/>
      <c r="G13" s="13">
        <f t="shared" si="1"/>
        <v>0</v>
      </c>
      <c r="H13" s="2"/>
      <c r="I13" s="2"/>
    </row>
    <row r="14" spans="1:9" s="25" customFormat="1" ht="28.5" x14ac:dyDescent="0.2">
      <c r="A14" s="26"/>
      <c r="B14" s="24" t="s">
        <v>100</v>
      </c>
      <c r="C14" s="24">
        <f>SUM(C15:C20)</f>
        <v>0</v>
      </c>
      <c r="D14" s="24"/>
      <c r="E14" s="24">
        <f>SUM(E15:E20)</f>
        <v>0</v>
      </c>
      <c r="F14" s="24"/>
      <c r="G14" s="24">
        <f>SUM(G15:G20)</f>
        <v>0</v>
      </c>
      <c r="H14" s="24">
        <f>SUM(H15:H20)</f>
        <v>0</v>
      </c>
      <c r="I14" s="24">
        <f>SUM(I15:I20)</f>
        <v>0</v>
      </c>
    </row>
    <row r="15" spans="1:9" x14ac:dyDescent="0.25">
      <c r="A15" s="5">
        <v>1</v>
      </c>
      <c r="B15" s="2" t="s">
        <v>88</v>
      </c>
      <c r="C15" s="2"/>
      <c r="D15" s="2"/>
      <c r="E15" s="13">
        <v>0</v>
      </c>
      <c r="F15" s="2"/>
      <c r="G15" s="13">
        <v>0</v>
      </c>
      <c r="H15" s="2"/>
      <c r="I15" s="2"/>
    </row>
    <row r="16" spans="1:9" x14ac:dyDescent="0.25">
      <c r="A16" s="5">
        <v>2</v>
      </c>
      <c r="B16" s="2" t="s">
        <v>89</v>
      </c>
      <c r="C16" s="2"/>
      <c r="D16" s="2"/>
      <c r="E16" s="13">
        <v>0</v>
      </c>
      <c r="F16" s="2"/>
      <c r="G16" s="13">
        <v>0</v>
      </c>
      <c r="H16" s="2"/>
      <c r="I16" s="2"/>
    </row>
    <row r="17" spans="1:9" x14ac:dyDescent="0.25">
      <c r="A17" s="5">
        <v>3</v>
      </c>
      <c r="B17" s="2" t="s">
        <v>93</v>
      </c>
      <c r="C17" s="2"/>
      <c r="D17" s="2"/>
      <c r="E17" s="13">
        <v>0</v>
      </c>
      <c r="F17" s="2"/>
      <c r="G17" s="13">
        <v>0</v>
      </c>
      <c r="H17" s="2"/>
      <c r="I17" s="2"/>
    </row>
    <row r="18" spans="1:9" x14ac:dyDescent="0.25">
      <c r="A18" s="5">
        <v>4</v>
      </c>
      <c r="B18" s="2" t="s">
        <v>90</v>
      </c>
      <c r="C18" s="2"/>
      <c r="D18" s="2"/>
      <c r="E18" s="13">
        <f t="shared" ref="E16:E19" si="2">+C18*D18</f>
        <v>0</v>
      </c>
      <c r="F18" s="2"/>
      <c r="G18" s="13">
        <f t="shared" ref="G16:G19" si="3">+E18*F18</f>
        <v>0</v>
      </c>
      <c r="H18" s="2"/>
      <c r="I18" s="2"/>
    </row>
    <row r="19" spans="1:9" x14ac:dyDescent="0.25">
      <c r="A19" s="5">
        <v>5</v>
      </c>
      <c r="B19" s="2" t="s">
        <v>90</v>
      </c>
      <c r="C19" s="2"/>
      <c r="D19" s="2"/>
      <c r="E19" s="13">
        <f t="shared" si="2"/>
        <v>0</v>
      </c>
      <c r="F19" s="2"/>
      <c r="G19" s="13">
        <f t="shared" si="3"/>
        <v>0</v>
      </c>
      <c r="H19" s="2"/>
      <c r="I19" s="2"/>
    </row>
    <row r="20" spans="1:9" x14ac:dyDescent="0.25">
      <c r="A20" s="5"/>
      <c r="B20" s="2"/>
      <c r="C20" s="2"/>
      <c r="D20" s="2"/>
      <c r="E20" s="13">
        <f t="shared" ref="E20" si="4">+C20*D20</f>
        <v>0</v>
      </c>
      <c r="F20" s="2"/>
      <c r="G20" s="13">
        <f t="shared" ref="G20" si="5">+E20*F20</f>
        <v>0</v>
      </c>
      <c r="H20" s="2"/>
      <c r="I20" s="2"/>
    </row>
    <row r="21" spans="1:9" s="25" customFormat="1" ht="14.25" x14ac:dyDescent="0.2">
      <c r="A21" s="26"/>
      <c r="B21" s="96" t="s">
        <v>13</v>
      </c>
      <c r="C21" s="97"/>
      <c r="D21" s="97"/>
      <c r="E21" s="97"/>
      <c r="F21" s="98"/>
      <c r="G21" s="24">
        <f>+G8+G14</f>
        <v>0</v>
      </c>
      <c r="H21" s="24">
        <f>+H8+H14</f>
        <v>0</v>
      </c>
      <c r="I21" s="24">
        <f>+I8+I14</f>
        <v>0</v>
      </c>
    </row>
    <row r="22" spans="1:9" s="4" customFormat="1" ht="14.25" x14ac:dyDescent="0.2">
      <c r="A22" s="6"/>
      <c r="B22" s="91" t="s">
        <v>2</v>
      </c>
      <c r="C22" s="99"/>
      <c r="D22" s="99"/>
      <c r="E22" s="99"/>
      <c r="F22" s="92"/>
      <c r="G22" s="3"/>
      <c r="H22" s="3"/>
      <c r="I22" s="3"/>
    </row>
    <row r="23" spans="1:9" s="25" customFormat="1" ht="14.25" x14ac:dyDescent="0.2">
      <c r="A23" s="26"/>
      <c r="B23" s="96" t="s">
        <v>23</v>
      </c>
      <c r="C23" s="97"/>
      <c r="D23" s="97"/>
      <c r="E23" s="97"/>
      <c r="F23" s="98"/>
      <c r="G23" s="24">
        <f>+G21+G22</f>
        <v>0</v>
      </c>
      <c r="H23" s="24">
        <f t="shared" ref="H23:I23" si="6">+H21+H22</f>
        <v>0</v>
      </c>
      <c r="I23" s="24">
        <f t="shared" si="6"/>
        <v>0</v>
      </c>
    </row>
    <row r="25" spans="1:9" x14ac:dyDescent="0.25">
      <c r="A25" s="90" t="s">
        <v>21</v>
      </c>
      <c r="B25" s="90"/>
      <c r="C25" s="90"/>
      <c r="D25" s="90"/>
      <c r="E25" s="90"/>
      <c r="F25" s="90"/>
      <c r="G25" s="90"/>
      <c r="H25" s="90"/>
      <c r="I25" s="90"/>
    </row>
    <row r="26" spans="1:9" x14ac:dyDescent="0.25">
      <c r="A26" s="90" t="s">
        <v>22</v>
      </c>
      <c r="B26" s="90"/>
      <c r="C26" s="90"/>
      <c r="D26" s="90"/>
      <c r="E26" s="90"/>
      <c r="F26" s="90"/>
      <c r="G26" s="90"/>
      <c r="H26" s="90"/>
      <c r="I26" s="90"/>
    </row>
    <row r="29" spans="1:9" s="4" customFormat="1" ht="14.25" x14ac:dyDescent="0.2">
      <c r="A29" s="87" t="s">
        <v>18</v>
      </c>
      <c r="B29" s="87"/>
      <c r="C29" s="87"/>
      <c r="D29" s="87"/>
      <c r="E29" s="87"/>
      <c r="F29" s="87"/>
      <c r="G29" s="87"/>
      <c r="H29" s="87"/>
      <c r="I29" s="87"/>
    </row>
    <row r="30" spans="1:9" s="4" customFormat="1" ht="14.25" x14ac:dyDescent="0.2">
      <c r="A30" s="87" t="s">
        <v>19</v>
      </c>
      <c r="B30" s="87"/>
      <c r="C30" s="87"/>
      <c r="D30" s="87"/>
      <c r="E30" s="87"/>
      <c r="F30" s="87"/>
      <c r="G30" s="87"/>
      <c r="H30" s="87"/>
      <c r="I30" s="87"/>
    </row>
    <row r="31" spans="1:9" x14ac:dyDescent="0.25">
      <c r="A31" s="89" t="s">
        <v>20</v>
      </c>
      <c r="B31" s="89"/>
      <c r="C31" s="89"/>
      <c r="D31" s="89"/>
      <c r="E31" s="89"/>
      <c r="F31" s="89"/>
      <c r="G31" s="89"/>
      <c r="H31" s="89"/>
      <c r="I31" s="89"/>
    </row>
    <row r="32" spans="1:9" x14ac:dyDescent="0.25">
      <c r="A32" s="12"/>
      <c r="B32" s="12"/>
      <c r="C32" s="12"/>
      <c r="D32" s="12"/>
      <c r="E32" s="95" t="s">
        <v>43</v>
      </c>
      <c r="F32" s="95"/>
      <c r="G32" s="12"/>
      <c r="H32" s="8"/>
      <c r="I32" s="8"/>
    </row>
    <row r="33" spans="1:9" s="4" customFormat="1" ht="14.25" x14ac:dyDescent="0.2">
      <c r="A33" s="93" t="s">
        <v>10</v>
      </c>
      <c r="B33" s="93" t="s">
        <v>11</v>
      </c>
      <c r="C33" s="93" t="s">
        <v>36</v>
      </c>
      <c r="D33" s="93" t="s">
        <v>38</v>
      </c>
      <c r="E33" s="93" t="s">
        <v>37</v>
      </c>
      <c r="F33" s="93" t="s">
        <v>17</v>
      </c>
      <c r="G33" s="93" t="s">
        <v>14</v>
      </c>
      <c r="H33" s="91" t="s">
        <v>12</v>
      </c>
      <c r="I33" s="92"/>
    </row>
    <row r="34" spans="1:9" s="4" customFormat="1" ht="29.25" x14ac:dyDescent="0.2">
      <c r="A34" s="94"/>
      <c r="B34" s="94"/>
      <c r="C34" s="94"/>
      <c r="D34" s="94"/>
      <c r="E34" s="94"/>
      <c r="F34" s="94"/>
      <c r="G34" s="94"/>
      <c r="H34" s="3" t="s">
        <v>15</v>
      </c>
      <c r="I34" s="3" t="s">
        <v>16</v>
      </c>
    </row>
    <row r="35" spans="1:9" s="25" customFormat="1" ht="28.5" x14ac:dyDescent="0.2">
      <c r="A35" s="24"/>
      <c r="B35" s="24" t="s">
        <v>101</v>
      </c>
      <c r="C35" s="24">
        <f>SUM(C36:C40)</f>
        <v>0</v>
      </c>
      <c r="D35" s="24"/>
      <c r="E35" s="24">
        <f>SUM(E36:E40)</f>
        <v>0</v>
      </c>
      <c r="F35" s="24"/>
      <c r="G35" s="24">
        <f>SUM(G36:G40)</f>
        <v>0</v>
      </c>
      <c r="H35" s="24">
        <f>SUM(H36:H40)</f>
        <v>0</v>
      </c>
      <c r="I35" s="24">
        <f>SUM(I36:I40)</f>
        <v>0</v>
      </c>
    </row>
    <row r="36" spans="1:9" s="23" customFormat="1" x14ac:dyDescent="0.25">
      <c r="A36" s="21">
        <v>1</v>
      </c>
      <c r="B36" s="22"/>
      <c r="C36" s="22"/>
      <c r="D36" s="22"/>
      <c r="E36" s="13">
        <f>+C36*D36</f>
        <v>0</v>
      </c>
      <c r="F36" s="22"/>
      <c r="G36" s="13">
        <f>+E36*F36</f>
        <v>0</v>
      </c>
      <c r="H36" s="22"/>
      <c r="I36" s="22"/>
    </row>
    <row r="37" spans="1:9" s="23" customFormat="1" x14ac:dyDescent="0.25">
      <c r="A37" s="21">
        <v>2</v>
      </c>
      <c r="B37" s="22"/>
      <c r="C37" s="22"/>
      <c r="D37" s="22"/>
      <c r="E37" s="13">
        <f t="shared" ref="E37:E40" si="7">+C37*D37</f>
        <v>0</v>
      </c>
      <c r="F37" s="22"/>
      <c r="G37" s="13">
        <f t="shared" ref="G37:G40" si="8">+E37*F37</f>
        <v>0</v>
      </c>
      <c r="H37" s="22"/>
      <c r="I37" s="22"/>
    </row>
    <row r="38" spans="1:9" x14ac:dyDescent="0.25">
      <c r="A38" s="5">
        <v>3</v>
      </c>
      <c r="B38" s="2"/>
      <c r="C38" s="2"/>
      <c r="D38" s="2"/>
      <c r="E38" s="13">
        <f t="shared" si="7"/>
        <v>0</v>
      </c>
      <c r="F38" s="2"/>
      <c r="G38" s="13">
        <f t="shared" si="8"/>
        <v>0</v>
      </c>
      <c r="H38" s="2"/>
      <c r="I38" s="2"/>
    </row>
    <row r="39" spans="1:9" x14ac:dyDescent="0.25">
      <c r="A39" s="5">
        <v>4</v>
      </c>
      <c r="B39" s="2" t="s">
        <v>90</v>
      </c>
      <c r="C39" s="2"/>
      <c r="D39" s="2"/>
      <c r="E39" s="13">
        <f t="shared" si="7"/>
        <v>0</v>
      </c>
      <c r="F39" s="2"/>
      <c r="G39" s="13">
        <f t="shared" si="8"/>
        <v>0</v>
      </c>
      <c r="H39" s="2"/>
      <c r="I39" s="2"/>
    </row>
    <row r="40" spans="1:9" x14ac:dyDescent="0.25">
      <c r="A40" s="5">
        <v>5</v>
      </c>
      <c r="B40" s="2" t="s">
        <v>90</v>
      </c>
      <c r="C40" s="2"/>
      <c r="D40" s="2"/>
      <c r="E40" s="13">
        <f t="shared" si="7"/>
        <v>0</v>
      </c>
      <c r="F40" s="2"/>
      <c r="G40" s="13">
        <f t="shared" si="8"/>
        <v>0</v>
      </c>
      <c r="H40" s="2"/>
      <c r="I40" s="2"/>
    </row>
    <row r="41" spans="1:9" s="25" customFormat="1" ht="28.5" x14ac:dyDescent="0.2">
      <c r="A41" s="26"/>
      <c r="B41" s="24" t="s">
        <v>100</v>
      </c>
      <c r="C41" s="24">
        <f>SUM(C42:C47)</f>
        <v>0</v>
      </c>
      <c r="D41" s="24"/>
      <c r="E41" s="24">
        <f>SUM(E42:E47)</f>
        <v>0</v>
      </c>
      <c r="F41" s="24"/>
      <c r="G41" s="24">
        <f>SUM(G42:G47)</f>
        <v>0</v>
      </c>
      <c r="H41" s="24">
        <f>SUM(H42:H47)</f>
        <v>0</v>
      </c>
      <c r="I41" s="24">
        <f>SUM(I42:I47)</f>
        <v>0</v>
      </c>
    </row>
    <row r="42" spans="1:9" x14ac:dyDescent="0.25">
      <c r="A42" s="5">
        <v>1</v>
      </c>
      <c r="B42" s="2"/>
      <c r="C42" s="2"/>
      <c r="D42" s="2"/>
      <c r="E42" s="13">
        <f>+C42*D42</f>
        <v>0</v>
      </c>
      <c r="F42" s="2"/>
      <c r="G42" s="13">
        <f>+E42*F42</f>
        <v>0</v>
      </c>
      <c r="H42" s="2"/>
      <c r="I42" s="2"/>
    </row>
    <row r="43" spans="1:9" x14ac:dyDescent="0.25">
      <c r="A43" s="5">
        <v>2</v>
      </c>
      <c r="B43" s="2"/>
      <c r="C43" s="2"/>
      <c r="D43" s="2"/>
      <c r="E43" s="13">
        <f t="shared" ref="E43:E46" si="9">+C43*D43</f>
        <v>0</v>
      </c>
      <c r="F43" s="2"/>
      <c r="G43" s="13">
        <f t="shared" ref="G43:G46" si="10">+E43*F43</f>
        <v>0</v>
      </c>
      <c r="H43" s="2"/>
      <c r="I43" s="2"/>
    </row>
    <row r="44" spans="1:9" x14ac:dyDescent="0.25">
      <c r="A44" s="5">
        <v>3</v>
      </c>
      <c r="B44" s="2"/>
      <c r="C44" s="2"/>
      <c r="D44" s="2"/>
      <c r="E44" s="13">
        <f t="shared" si="9"/>
        <v>0</v>
      </c>
      <c r="F44" s="2"/>
      <c r="G44" s="13">
        <f t="shared" si="10"/>
        <v>0</v>
      </c>
      <c r="H44" s="2"/>
      <c r="I44" s="2"/>
    </row>
    <row r="45" spans="1:9" x14ac:dyDescent="0.25">
      <c r="A45" s="5">
        <v>4</v>
      </c>
      <c r="B45" s="2"/>
      <c r="C45" s="2"/>
      <c r="D45" s="2"/>
      <c r="E45" s="13">
        <f t="shared" si="9"/>
        <v>0</v>
      </c>
      <c r="F45" s="2"/>
      <c r="G45" s="13">
        <f t="shared" si="10"/>
        <v>0</v>
      </c>
      <c r="H45" s="2"/>
      <c r="I45" s="2"/>
    </row>
    <row r="46" spans="1:9" x14ac:dyDescent="0.25">
      <c r="A46" s="5">
        <v>5</v>
      </c>
      <c r="B46" s="2"/>
      <c r="C46" s="2"/>
      <c r="D46" s="2"/>
      <c r="E46" s="13">
        <f t="shared" si="9"/>
        <v>0</v>
      </c>
      <c r="F46" s="2"/>
      <c r="G46" s="13">
        <f t="shared" si="10"/>
        <v>0</v>
      </c>
      <c r="H46" s="2"/>
      <c r="I46" s="2"/>
    </row>
    <row r="47" spans="1:9" x14ac:dyDescent="0.25">
      <c r="A47" s="5"/>
      <c r="B47" s="2"/>
      <c r="C47" s="2"/>
      <c r="D47" s="2"/>
      <c r="E47" s="13">
        <f t="shared" ref="E47" si="11">+C47*D47</f>
        <v>0</v>
      </c>
      <c r="F47" s="2"/>
      <c r="G47" s="13">
        <f t="shared" ref="G47" si="12">+E47*F47</f>
        <v>0</v>
      </c>
      <c r="H47" s="2"/>
      <c r="I47" s="2"/>
    </row>
    <row r="48" spans="1:9" s="25" customFormat="1" ht="14.25" x14ac:dyDescent="0.2">
      <c r="A48" s="26"/>
      <c r="B48" s="96" t="s">
        <v>13</v>
      </c>
      <c r="C48" s="97"/>
      <c r="D48" s="97"/>
      <c r="E48" s="97"/>
      <c r="F48" s="98"/>
      <c r="G48" s="24">
        <f>+G35+G41</f>
        <v>0</v>
      </c>
      <c r="H48" s="24">
        <f t="shared" ref="H48:I48" si="13">+H35+H41</f>
        <v>0</v>
      </c>
      <c r="I48" s="24">
        <f t="shared" si="13"/>
        <v>0</v>
      </c>
    </row>
    <row r="49" spans="1:9" s="4" customFormat="1" ht="14.25" x14ac:dyDescent="0.2">
      <c r="A49" s="6"/>
      <c r="B49" s="91" t="s">
        <v>2</v>
      </c>
      <c r="C49" s="99"/>
      <c r="D49" s="99"/>
      <c r="E49" s="99"/>
      <c r="F49" s="92"/>
      <c r="G49" s="3"/>
      <c r="H49" s="3"/>
      <c r="I49" s="3"/>
    </row>
    <row r="50" spans="1:9" s="25" customFormat="1" ht="14.25" x14ac:dyDescent="0.2">
      <c r="A50" s="26"/>
      <c r="B50" s="96" t="s">
        <v>23</v>
      </c>
      <c r="C50" s="97"/>
      <c r="D50" s="97"/>
      <c r="E50" s="97"/>
      <c r="F50" s="98"/>
      <c r="G50" s="24">
        <f>+G48+G49</f>
        <v>0</v>
      </c>
      <c r="H50" s="24">
        <f t="shared" ref="H50" si="14">+H48+H49</f>
        <v>0</v>
      </c>
      <c r="I50" s="24">
        <f t="shared" ref="I50" si="15">+I48+I49</f>
        <v>0</v>
      </c>
    </row>
    <row r="52" spans="1:9" x14ac:dyDescent="0.25">
      <c r="A52" s="90" t="s">
        <v>21</v>
      </c>
      <c r="B52" s="90"/>
      <c r="C52" s="90"/>
      <c r="D52" s="90"/>
      <c r="E52" s="90"/>
      <c r="F52" s="90"/>
      <c r="G52" s="90"/>
      <c r="H52" s="90"/>
      <c r="I52" s="90"/>
    </row>
    <row r="53" spans="1:9" x14ac:dyDescent="0.25">
      <c r="A53" s="90" t="s">
        <v>22</v>
      </c>
      <c r="B53" s="90"/>
      <c r="C53" s="90"/>
      <c r="D53" s="90"/>
      <c r="E53" s="90"/>
      <c r="F53" s="90"/>
      <c r="G53" s="90"/>
      <c r="H53" s="90"/>
      <c r="I53" s="90"/>
    </row>
    <row r="56" spans="1:9" s="4" customFormat="1" ht="14.25" x14ac:dyDescent="0.2">
      <c r="A56" s="87" t="s">
        <v>18</v>
      </c>
      <c r="B56" s="87"/>
      <c r="C56" s="87"/>
      <c r="D56" s="87"/>
      <c r="E56" s="87"/>
      <c r="F56" s="87"/>
      <c r="G56" s="87"/>
      <c r="H56" s="87"/>
      <c r="I56" s="87"/>
    </row>
    <row r="57" spans="1:9" s="4" customFormat="1" ht="14.25" x14ac:dyDescent="0.2">
      <c r="A57" s="87" t="s">
        <v>19</v>
      </c>
      <c r="B57" s="87"/>
      <c r="C57" s="87"/>
      <c r="D57" s="87"/>
      <c r="E57" s="87"/>
      <c r="F57" s="87"/>
      <c r="G57" s="87"/>
      <c r="H57" s="87"/>
      <c r="I57" s="87"/>
    </row>
    <row r="58" spans="1:9" x14ac:dyDescent="0.25">
      <c r="A58" s="89" t="s">
        <v>20</v>
      </c>
      <c r="B58" s="89"/>
      <c r="C58" s="89"/>
      <c r="D58" s="89"/>
      <c r="E58" s="89"/>
      <c r="F58" s="89"/>
      <c r="G58" s="89"/>
      <c r="H58" s="89"/>
      <c r="I58" s="89"/>
    </row>
    <row r="59" spans="1:9" x14ac:dyDescent="0.25">
      <c r="A59" s="12"/>
      <c r="B59" s="12"/>
      <c r="C59" s="12"/>
      <c r="D59" s="12"/>
      <c r="E59" s="95" t="s">
        <v>86</v>
      </c>
      <c r="F59" s="95"/>
      <c r="G59" s="12"/>
      <c r="H59" s="8"/>
      <c r="I59" s="8"/>
    </row>
    <row r="60" spans="1:9" s="4" customFormat="1" ht="14.25" x14ac:dyDescent="0.2">
      <c r="A60" s="93" t="s">
        <v>10</v>
      </c>
      <c r="B60" s="93" t="s">
        <v>11</v>
      </c>
      <c r="C60" s="93" t="s">
        <v>36</v>
      </c>
      <c r="D60" s="93" t="s">
        <v>38</v>
      </c>
      <c r="E60" s="93" t="s">
        <v>37</v>
      </c>
      <c r="F60" s="93" t="s">
        <v>17</v>
      </c>
      <c r="G60" s="93" t="s">
        <v>14</v>
      </c>
      <c r="H60" s="91" t="s">
        <v>12</v>
      </c>
      <c r="I60" s="92"/>
    </row>
    <row r="61" spans="1:9" s="4" customFormat="1" ht="29.25" x14ac:dyDescent="0.2">
      <c r="A61" s="94"/>
      <c r="B61" s="94"/>
      <c r="C61" s="94"/>
      <c r="D61" s="94"/>
      <c r="E61" s="94"/>
      <c r="F61" s="94"/>
      <c r="G61" s="94"/>
      <c r="H61" s="3" t="s">
        <v>15</v>
      </c>
      <c r="I61" s="3" t="s">
        <v>16</v>
      </c>
    </row>
    <row r="62" spans="1:9" s="25" customFormat="1" ht="28.5" x14ac:dyDescent="0.2">
      <c r="A62" s="24"/>
      <c r="B62" s="24" t="s">
        <v>101</v>
      </c>
      <c r="C62" s="24">
        <f>SUM(C63:C67)</f>
        <v>0</v>
      </c>
      <c r="D62" s="24"/>
      <c r="E62" s="24">
        <f>SUM(E63:E67)</f>
        <v>0</v>
      </c>
      <c r="F62" s="24"/>
      <c r="G62" s="24">
        <f>SUM(G63:G67)</f>
        <v>0</v>
      </c>
      <c r="H62" s="24">
        <f>SUM(H63:H67)</f>
        <v>0</v>
      </c>
      <c r="I62" s="24">
        <f>SUM(I63:I67)</f>
        <v>0</v>
      </c>
    </row>
    <row r="63" spans="1:9" s="23" customFormat="1" x14ac:dyDescent="0.25">
      <c r="A63" s="21">
        <v>1</v>
      </c>
      <c r="B63" s="22"/>
      <c r="C63" s="22"/>
      <c r="D63" s="22"/>
      <c r="E63" s="13">
        <f>+C63*D63</f>
        <v>0</v>
      </c>
      <c r="F63" s="22"/>
      <c r="G63" s="13">
        <f>+E63*F63</f>
        <v>0</v>
      </c>
      <c r="H63" s="22"/>
      <c r="I63" s="22"/>
    </row>
    <row r="64" spans="1:9" s="23" customFormat="1" x14ac:dyDescent="0.25">
      <c r="A64" s="21">
        <v>2</v>
      </c>
      <c r="B64" s="22"/>
      <c r="C64" s="22"/>
      <c r="D64" s="22"/>
      <c r="E64" s="13">
        <f t="shared" ref="E64:E67" si="16">+C64*D64</f>
        <v>0</v>
      </c>
      <c r="F64" s="22"/>
      <c r="G64" s="13">
        <f t="shared" ref="G64:G67" si="17">+E64*F64</f>
        <v>0</v>
      </c>
      <c r="H64" s="22"/>
      <c r="I64" s="22"/>
    </row>
    <row r="65" spans="1:9" x14ac:dyDescent="0.25">
      <c r="A65" s="5">
        <v>3</v>
      </c>
      <c r="B65" s="2"/>
      <c r="C65" s="2"/>
      <c r="D65" s="2"/>
      <c r="E65" s="13">
        <f t="shared" si="16"/>
        <v>0</v>
      </c>
      <c r="F65" s="2"/>
      <c r="G65" s="13">
        <f t="shared" si="17"/>
        <v>0</v>
      </c>
      <c r="H65" s="2"/>
      <c r="I65" s="2"/>
    </row>
    <row r="66" spans="1:9" x14ac:dyDescent="0.25">
      <c r="A66" s="5">
        <v>4</v>
      </c>
      <c r="B66" s="2"/>
      <c r="C66" s="2"/>
      <c r="D66" s="2"/>
      <c r="E66" s="13">
        <f t="shared" si="16"/>
        <v>0</v>
      </c>
      <c r="F66" s="2"/>
      <c r="G66" s="13">
        <f t="shared" si="17"/>
        <v>0</v>
      </c>
      <c r="H66" s="2"/>
      <c r="I66" s="2"/>
    </row>
    <row r="67" spans="1:9" x14ac:dyDescent="0.25">
      <c r="A67" s="5">
        <v>5</v>
      </c>
      <c r="B67" s="2"/>
      <c r="C67" s="2"/>
      <c r="D67" s="2"/>
      <c r="E67" s="13">
        <f t="shared" si="16"/>
        <v>0</v>
      </c>
      <c r="F67" s="2"/>
      <c r="G67" s="13">
        <f t="shared" si="17"/>
        <v>0</v>
      </c>
      <c r="H67" s="2"/>
      <c r="I67" s="2"/>
    </row>
    <row r="68" spans="1:9" s="25" customFormat="1" ht="28.5" x14ac:dyDescent="0.2">
      <c r="A68" s="26"/>
      <c r="B68" s="24" t="s">
        <v>100</v>
      </c>
      <c r="C68" s="24">
        <f>SUM(C69:C74)</f>
        <v>0</v>
      </c>
      <c r="D68" s="24"/>
      <c r="E68" s="24">
        <f>SUM(E69:E74)</f>
        <v>0</v>
      </c>
      <c r="F68" s="24"/>
      <c r="G68" s="24">
        <f>SUM(G69:G74)</f>
        <v>0</v>
      </c>
      <c r="H68" s="24">
        <f>SUM(H69:H74)</f>
        <v>0</v>
      </c>
      <c r="I68" s="24">
        <f>SUM(I69:I74)</f>
        <v>0</v>
      </c>
    </row>
    <row r="69" spans="1:9" x14ac:dyDescent="0.25">
      <c r="A69" s="5">
        <v>1</v>
      </c>
      <c r="B69" s="2"/>
      <c r="C69" s="2"/>
      <c r="D69" s="2"/>
      <c r="E69" s="13">
        <f>+C69*D69</f>
        <v>0</v>
      </c>
      <c r="F69" s="2"/>
      <c r="G69" s="13">
        <f>+E69*F69</f>
        <v>0</v>
      </c>
      <c r="H69" s="2"/>
      <c r="I69" s="2"/>
    </row>
    <row r="70" spans="1:9" x14ac:dyDescent="0.25">
      <c r="A70" s="5">
        <v>2</v>
      </c>
      <c r="B70" s="2"/>
      <c r="C70" s="2"/>
      <c r="D70" s="2"/>
      <c r="E70" s="13">
        <f t="shared" ref="E70:E73" si="18">+C70*D70</f>
        <v>0</v>
      </c>
      <c r="F70" s="2"/>
      <c r="G70" s="13">
        <f t="shared" ref="G70:G73" si="19">+E70*F70</f>
        <v>0</v>
      </c>
      <c r="H70" s="2"/>
      <c r="I70" s="2"/>
    </row>
    <row r="71" spans="1:9" x14ac:dyDescent="0.25">
      <c r="A71" s="5">
        <v>3</v>
      </c>
      <c r="B71" s="2"/>
      <c r="C71" s="2"/>
      <c r="D71" s="2"/>
      <c r="E71" s="13">
        <f t="shared" si="18"/>
        <v>0</v>
      </c>
      <c r="F71" s="2"/>
      <c r="G71" s="13">
        <f t="shared" si="19"/>
        <v>0</v>
      </c>
      <c r="H71" s="2"/>
      <c r="I71" s="2"/>
    </row>
    <row r="72" spans="1:9" x14ac:dyDescent="0.25">
      <c r="A72" s="5">
        <v>4</v>
      </c>
      <c r="B72" s="2"/>
      <c r="C72" s="2"/>
      <c r="D72" s="2"/>
      <c r="E72" s="13">
        <f t="shared" si="18"/>
        <v>0</v>
      </c>
      <c r="F72" s="2"/>
      <c r="G72" s="13">
        <f t="shared" si="19"/>
        <v>0</v>
      </c>
      <c r="H72" s="2"/>
      <c r="I72" s="2"/>
    </row>
    <row r="73" spans="1:9" x14ac:dyDescent="0.25">
      <c r="A73" s="5">
        <v>5</v>
      </c>
      <c r="B73" s="2"/>
      <c r="C73" s="2"/>
      <c r="D73" s="2"/>
      <c r="E73" s="13">
        <f t="shared" si="18"/>
        <v>0</v>
      </c>
      <c r="F73" s="2"/>
      <c r="G73" s="13">
        <f t="shared" si="19"/>
        <v>0</v>
      </c>
      <c r="H73" s="2"/>
      <c r="I73" s="2"/>
    </row>
    <row r="74" spans="1:9" x14ac:dyDescent="0.25">
      <c r="A74" s="5"/>
      <c r="B74" s="2"/>
      <c r="C74" s="2"/>
      <c r="D74" s="2"/>
      <c r="E74" s="13">
        <f t="shared" ref="E74" si="20">+C74*D74</f>
        <v>0</v>
      </c>
      <c r="F74" s="2"/>
      <c r="G74" s="13">
        <f t="shared" ref="G74" si="21">+E74*F74</f>
        <v>0</v>
      </c>
      <c r="H74" s="2"/>
      <c r="I74" s="2"/>
    </row>
    <row r="75" spans="1:9" s="25" customFormat="1" ht="14.25" x14ac:dyDescent="0.2">
      <c r="A75" s="26"/>
      <c r="B75" s="96" t="s">
        <v>13</v>
      </c>
      <c r="C75" s="97"/>
      <c r="D75" s="97"/>
      <c r="E75" s="97"/>
      <c r="F75" s="98"/>
      <c r="G75" s="24">
        <f>+G62+G68</f>
        <v>0</v>
      </c>
      <c r="H75" s="24">
        <f t="shared" ref="H75:I75" si="22">+H62+H68</f>
        <v>0</v>
      </c>
      <c r="I75" s="24">
        <f t="shared" si="22"/>
        <v>0</v>
      </c>
    </row>
    <row r="76" spans="1:9" s="4" customFormat="1" ht="14.25" x14ac:dyDescent="0.2">
      <c r="A76" s="6"/>
      <c r="B76" s="91" t="s">
        <v>2</v>
      </c>
      <c r="C76" s="99"/>
      <c r="D76" s="99"/>
      <c r="E76" s="99"/>
      <c r="F76" s="92"/>
      <c r="G76" s="3"/>
      <c r="H76" s="3"/>
      <c r="I76" s="3"/>
    </row>
    <row r="77" spans="1:9" s="25" customFormat="1" ht="14.25" x14ac:dyDescent="0.2">
      <c r="A77" s="26"/>
      <c r="B77" s="96" t="s">
        <v>23</v>
      </c>
      <c r="C77" s="97"/>
      <c r="D77" s="97"/>
      <c r="E77" s="97"/>
      <c r="F77" s="98"/>
      <c r="G77" s="24">
        <f>+G75+G76</f>
        <v>0</v>
      </c>
      <c r="H77" s="24">
        <f t="shared" ref="H77" si="23">+H75+H76</f>
        <v>0</v>
      </c>
      <c r="I77" s="24">
        <f t="shared" ref="I77" si="24">+I75+I76</f>
        <v>0</v>
      </c>
    </row>
    <row r="79" spans="1:9" x14ac:dyDescent="0.25">
      <c r="A79" s="90" t="s">
        <v>21</v>
      </c>
      <c r="B79" s="90"/>
      <c r="C79" s="90"/>
      <c r="D79" s="90"/>
      <c r="E79" s="90"/>
      <c r="F79" s="90"/>
      <c r="G79" s="90"/>
      <c r="H79" s="90"/>
      <c r="I79" s="90"/>
    </row>
    <row r="80" spans="1:9" x14ac:dyDescent="0.25">
      <c r="A80" s="90" t="s">
        <v>22</v>
      </c>
      <c r="B80" s="90"/>
      <c r="C80" s="90"/>
      <c r="D80" s="90"/>
      <c r="E80" s="90"/>
      <c r="F80" s="90"/>
      <c r="G80" s="90"/>
      <c r="H80" s="90"/>
      <c r="I80" s="90"/>
    </row>
  </sheetData>
  <sheetProtection algorithmName="SHA-512" hashValue="BeoQDkVsAphrN1NZZ0POrYgFwsS4ICVg8Aj6b6fHQWZtv6hNqZ7Es63vZ7afpU8HWHU0QkaJTTLD3ibc0avrvQ==" saltValue="XQH3TyTdRmDIsa8+qNfY7w==" spinCount="100000" sheet="1" objects="1" scenarios="1" formatCells="0" formatColumns="0" formatRows="0" insertColumns="0" insertRows="0" deleteColumns="0" deleteRows="0"/>
  <protectedRanges>
    <protectedRange sqref="A1:XFD7 A9:XFD13 A15:XFD20 A22:XFD22 A24:XFD34 A36:XFD40 A42:XFD47 A49:XFD49 A51:XFD59 A63:XFD67 A69:XFD74 A76:XFD76 A78:XFD180" name="Диапазон1"/>
  </protectedRanges>
  <mergeCells count="51">
    <mergeCell ref="B75:F75"/>
    <mergeCell ref="B76:F76"/>
    <mergeCell ref="B77:F77"/>
    <mergeCell ref="A79:I79"/>
    <mergeCell ref="A80:I80"/>
    <mergeCell ref="A56:I56"/>
    <mergeCell ref="A57:I57"/>
    <mergeCell ref="A58:I58"/>
    <mergeCell ref="A60:A61"/>
    <mergeCell ref="B60:B61"/>
    <mergeCell ref="C60:C61"/>
    <mergeCell ref="D60:D61"/>
    <mergeCell ref="E60:E61"/>
    <mergeCell ref="F60:F61"/>
    <mergeCell ref="G60:G61"/>
    <mergeCell ref="H60:I60"/>
    <mergeCell ref="E59:F59"/>
    <mergeCell ref="B48:F48"/>
    <mergeCell ref="B49:F49"/>
    <mergeCell ref="B50:F50"/>
    <mergeCell ref="A52:I52"/>
    <mergeCell ref="A53:I53"/>
    <mergeCell ref="B22:F22"/>
    <mergeCell ref="A29:I29"/>
    <mergeCell ref="A30:I30"/>
    <mergeCell ref="A31:I31"/>
    <mergeCell ref="A33:A34"/>
    <mergeCell ref="B33:B34"/>
    <mergeCell ref="C33:C34"/>
    <mergeCell ref="D33:D34"/>
    <mergeCell ref="E33:E34"/>
    <mergeCell ref="F33:F34"/>
    <mergeCell ref="G33:G34"/>
    <mergeCell ref="H33:I33"/>
    <mergeCell ref="E32:F32"/>
    <mergeCell ref="A2:I2"/>
    <mergeCell ref="A3:I3"/>
    <mergeCell ref="A4:I4"/>
    <mergeCell ref="A25:I25"/>
    <mergeCell ref="A26:I26"/>
    <mergeCell ref="H6:I6"/>
    <mergeCell ref="F6:F7"/>
    <mergeCell ref="G6:G7"/>
    <mergeCell ref="A6:A7"/>
    <mergeCell ref="B6:B7"/>
    <mergeCell ref="C6:C7"/>
    <mergeCell ref="D6:D7"/>
    <mergeCell ref="E6:E7"/>
    <mergeCell ref="E5:F5"/>
    <mergeCell ref="B21:F21"/>
    <mergeCell ref="B23:F23"/>
  </mergeCells>
  <pageMargins left="0.7" right="0.7" top="0.75" bottom="0.75" header="0.3" footer="0.3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1"/>
  <sheetViews>
    <sheetView view="pageBreakPreview" zoomScale="145" zoomScaleNormal="100" zoomScaleSheetLayoutView="145" workbookViewId="0">
      <selection activeCell="B6" sqref="B6:C8"/>
    </sheetView>
  </sheetViews>
  <sheetFormatPr defaultRowHeight="15" x14ac:dyDescent="0.25"/>
  <cols>
    <col min="1" max="1" width="3.7109375" style="1" bestFit="1" customWidth="1"/>
    <col min="2" max="2" width="28.140625" style="1" customWidth="1"/>
    <col min="3" max="3" width="12.140625" style="1" customWidth="1"/>
    <col min="4" max="4" width="10.28515625" style="1" customWidth="1"/>
    <col min="5" max="5" width="13.42578125" style="1" customWidth="1"/>
    <col min="6" max="6" width="14.42578125" style="63" customWidth="1"/>
    <col min="7" max="8" width="23.5703125" style="63" customWidth="1"/>
    <col min="9" max="16384" width="9.140625" style="1"/>
  </cols>
  <sheetData>
    <row r="2" spans="1:8" s="4" customFormat="1" ht="14.25" x14ac:dyDescent="0.2">
      <c r="A2" s="87" t="s">
        <v>94</v>
      </c>
      <c r="B2" s="87"/>
      <c r="C2" s="87"/>
      <c r="D2" s="87"/>
      <c r="E2" s="87"/>
      <c r="F2" s="87"/>
      <c r="G2" s="87"/>
      <c r="H2" s="87"/>
    </row>
    <row r="3" spans="1:8" x14ac:dyDescent="0.25">
      <c r="A3" s="7"/>
      <c r="B3" s="7"/>
      <c r="C3" s="7"/>
      <c r="D3" s="95" t="s">
        <v>41</v>
      </c>
      <c r="E3" s="95"/>
      <c r="F3" s="95"/>
      <c r="G3" s="66"/>
      <c r="H3" s="66"/>
    </row>
    <row r="4" spans="1:8" s="4" customFormat="1" ht="14.25" x14ac:dyDescent="0.2">
      <c r="A4" s="93" t="s">
        <v>10</v>
      </c>
      <c r="B4" s="93" t="s">
        <v>95</v>
      </c>
      <c r="C4" s="93" t="s">
        <v>29</v>
      </c>
      <c r="D4" s="93" t="s">
        <v>30</v>
      </c>
      <c r="E4" s="93" t="s">
        <v>31</v>
      </c>
      <c r="F4" s="100" t="s">
        <v>32</v>
      </c>
      <c r="G4" s="102" t="s">
        <v>12</v>
      </c>
      <c r="H4" s="103"/>
    </row>
    <row r="5" spans="1:8" s="4" customFormat="1" ht="29.25" x14ac:dyDescent="0.2">
      <c r="A5" s="94"/>
      <c r="B5" s="94"/>
      <c r="C5" s="94"/>
      <c r="D5" s="94"/>
      <c r="E5" s="94"/>
      <c r="F5" s="101"/>
      <c r="G5" s="67" t="s">
        <v>15</v>
      </c>
      <c r="H5" s="67" t="s">
        <v>16</v>
      </c>
    </row>
    <row r="6" spans="1:8" s="30" customFormat="1" x14ac:dyDescent="0.25">
      <c r="A6" s="27">
        <v>1</v>
      </c>
      <c r="B6" s="28"/>
      <c r="C6" s="28"/>
      <c r="D6" s="29"/>
      <c r="E6" s="29"/>
      <c r="F6" s="41">
        <f>+E6*D6</f>
        <v>0</v>
      </c>
      <c r="G6" s="42"/>
      <c r="H6" s="42"/>
    </row>
    <row r="7" spans="1:8" s="30" customFormat="1" x14ac:dyDescent="0.25">
      <c r="A7" s="27">
        <v>2</v>
      </c>
      <c r="B7" s="28"/>
      <c r="C7" s="28"/>
      <c r="D7" s="29"/>
      <c r="E7" s="29"/>
      <c r="F7" s="41">
        <f t="shared" ref="F7:F8" si="0">+E7*D7</f>
        <v>0</v>
      </c>
      <c r="G7" s="42"/>
      <c r="H7" s="42"/>
    </row>
    <row r="8" spans="1:8" s="30" customFormat="1" x14ac:dyDescent="0.25">
      <c r="A8" s="27">
        <v>3</v>
      </c>
      <c r="B8" s="28"/>
      <c r="C8" s="28"/>
      <c r="D8" s="29"/>
      <c r="E8" s="29"/>
      <c r="F8" s="41">
        <f t="shared" si="0"/>
        <v>0</v>
      </c>
      <c r="G8" s="42"/>
      <c r="H8" s="42"/>
    </row>
    <row r="9" spans="1:8" s="30" customFormat="1" x14ac:dyDescent="0.25">
      <c r="A9" s="27">
        <v>4</v>
      </c>
      <c r="B9" s="28" t="s">
        <v>90</v>
      </c>
      <c r="C9" s="28"/>
      <c r="D9" s="29"/>
      <c r="E9" s="29"/>
      <c r="F9" s="41">
        <f>+E9*D9</f>
        <v>0</v>
      </c>
      <c r="G9" s="42"/>
      <c r="H9" s="42"/>
    </row>
    <row r="10" spans="1:8" s="25" customFormat="1" ht="14.25" x14ac:dyDescent="0.2">
      <c r="A10" s="26"/>
      <c r="B10" s="104" t="s">
        <v>23</v>
      </c>
      <c r="C10" s="105"/>
      <c r="D10" s="105"/>
      <c r="E10" s="106"/>
      <c r="F10" s="51">
        <f>+SUM(F6:F9)</f>
        <v>0</v>
      </c>
      <c r="G10" s="51">
        <f>+SUM(G6:G9)</f>
        <v>0</v>
      </c>
      <c r="H10" s="51">
        <f>+SUM(H6:H9)</f>
        <v>0</v>
      </c>
    </row>
    <row r="12" spans="1:8" ht="29.25" customHeight="1" x14ac:dyDescent="0.25">
      <c r="A12" s="107" t="s">
        <v>33</v>
      </c>
      <c r="B12" s="107"/>
      <c r="C12" s="107"/>
      <c r="D12" s="107"/>
      <c r="E12" s="107"/>
      <c r="F12" s="107"/>
      <c r="G12" s="107"/>
      <c r="H12" s="107"/>
    </row>
    <row r="13" spans="1:8" x14ac:dyDescent="0.25">
      <c r="A13" s="108"/>
      <c r="B13" s="108"/>
      <c r="C13" s="108"/>
      <c r="D13" s="108"/>
      <c r="E13" s="108"/>
      <c r="F13" s="108"/>
      <c r="G13" s="108"/>
      <c r="H13" s="108"/>
    </row>
    <row r="16" spans="1:8" s="4" customFormat="1" ht="14.25" x14ac:dyDescent="0.2">
      <c r="A16" s="87" t="s">
        <v>94</v>
      </c>
      <c r="B16" s="87"/>
      <c r="C16" s="87"/>
      <c r="D16" s="87"/>
      <c r="E16" s="87"/>
      <c r="F16" s="87"/>
      <c r="G16" s="87"/>
      <c r="H16" s="87"/>
    </row>
    <row r="17" spans="1:8" x14ac:dyDescent="0.25">
      <c r="A17" s="18"/>
      <c r="B17" s="18"/>
      <c r="C17" s="18"/>
      <c r="D17" s="95" t="s">
        <v>43</v>
      </c>
      <c r="E17" s="95"/>
      <c r="F17" s="95"/>
      <c r="G17" s="66"/>
      <c r="H17" s="66"/>
    </row>
    <row r="18" spans="1:8" s="4" customFormat="1" ht="14.25" x14ac:dyDescent="0.2">
      <c r="A18" s="93" t="s">
        <v>10</v>
      </c>
      <c r="B18" s="93" t="s">
        <v>95</v>
      </c>
      <c r="C18" s="93" t="s">
        <v>29</v>
      </c>
      <c r="D18" s="93" t="s">
        <v>30</v>
      </c>
      <c r="E18" s="93" t="s">
        <v>31</v>
      </c>
      <c r="F18" s="100" t="s">
        <v>32</v>
      </c>
      <c r="G18" s="102" t="s">
        <v>12</v>
      </c>
      <c r="H18" s="103"/>
    </row>
    <row r="19" spans="1:8" s="4" customFormat="1" ht="29.25" x14ac:dyDescent="0.2">
      <c r="A19" s="94"/>
      <c r="B19" s="94"/>
      <c r="C19" s="94"/>
      <c r="D19" s="94"/>
      <c r="E19" s="94"/>
      <c r="F19" s="101"/>
      <c r="G19" s="67" t="s">
        <v>15</v>
      </c>
      <c r="H19" s="67" t="s">
        <v>16</v>
      </c>
    </row>
    <row r="20" spans="1:8" s="30" customFormat="1" x14ac:dyDescent="0.25">
      <c r="A20" s="27">
        <v>1</v>
      </c>
      <c r="B20" s="28"/>
      <c r="C20" s="28"/>
      <c r="D20" s="29"/>
      <c r="E20" s="29"/>
      <c r="F20" s="41">
        <f>+E20*D20</f>
        <v>0</v>
      </c>
      <c r="G20" s="42"/>
      <c r="H20" s="42"/>
    </row>
    <row r="21" spans="1:8" s="30" customFormat="1" x14ac:dyDescent="0.25">
      <c r="A21" s="27">
        <v>2</v>
      </c>
      <c r="B21" s="28"/>
      <c r="C21" s="28"/>
      <c r="D21" s="29"/>
      <c r="E21" s="29"/>
      <c r="F21" s="41">
        <f t="shared" ref="F21:F22" si="1">+E21*D21</f>
        <v>0</v>
      </c>
      <c r="G21" s="42"/>
      <c r="H21" s="42"/>
    </row>
    <row r="22" spans="1:8" s="30" customFormat="1" x14ac:dyDescent="0.25">
      <c r="A22" s="27">
        <v>3</v>
      </c>
      <c r="B22" s="28"/>
      <c r="C22" s="28"/>
      <c r="D22" s="29"/>
      <c r="E22" s="29"/>
      <c r="F22" s="41">
        <f t="shared" si="1"/>
        <v>0</v>
      </c>
      <c r="G22" s="42"/>
      <c r="H22" s="42"/>
    </row>
    <row r="23" spans="1:8" s="30" customFormat="1" x14ac:dyDescent="0.25">
      <c r="A23" s="27">
        <v>4</v>
      </c>
      <c r="B23" s="28"/>
      <c r="C23" s="28"/>
      <c r="D23" s="29"/>
      <c r="E23" s="29"/>
      <c r="F23" s="41">
        <f>+E23*D23</f>
        <v>0</v>
      </c>
      <c r="G23" s="42"/>
      <c r="H23" s="42"/>
    </row>
    <row r="24" spans="1:8" s="25" customFormat="1" ht="14.25" x14ac:dyDescent="0.2">
      <c r="A24" s="26"/>
      <c r="B24" s="104" t="s">
        <v>23</v>
      </c>
      <c r="C24" s="105"/>
      <c r="D24" s="105"/>
      <c r="E24" s="106"/>
      <c r="F24" s="51">
        <f>+SUM(F20:F23)</f>
        <v>0</v>
      </c>
      <c r="G24" s="51">
        <f>+SUM(G20:G23)</f>
        <v>0</v>
      </c>
      <c r="H24" s="51">
        <f>+SUM(H20:H23)</f>
        <v>0</v>
      </c>
    </row>
    <row r="26" spans="1:8" ht="29.25" customHeight="1" x14ac:dyDescent="0.25">
      <c r="A26" s="107" t="s">
        <v>33</v>
      </c>
      <c r="B26" s="107"/>
      <c r="C26" s="107"/>
      <c r="D26" s="107"/>
      <c r="E26" s="107"/>
      <c r="F26" s="107"/>
      <c r="G26" s="107"/>
      <c r="H26" s="107"/>
    </row>
    <row r="27" spans="1:8" x14ac:dyDescent="0.25">
      <c r="A27" s="108"/>
      <c r="B27" s="108"/>
      <c r="C27" s="108"/>
      <c r="D27" s="108"/>
      <c r="E27" s="108"/>
      <c r="F27" s="108"/>
      <c r="G27" s="108"/>
      <c r="H27" s="108"/>
    </row>
    <row r="30" spans="1:8" s="4" customFormat="1" ht="14.25" x14ac:dyDescent="0.2">
      <c r="A30" s="87" t="s">
        <v>94</v>
      </c>
      <c r="B30" s="87"/>
      <c r="C30" s="87"/>
      <c r="D30" s="87"/>
      <c r="E30" s="87"/>
      <c r="F30" s="87"/>
      <c r="G30" s="87"/>
      <c r="H30" s="87"/>
    </row>
    <row r="31" spans="1:8" x14ac:dyDescent="0.25">
      <c r="A31" s="18"/>
      <c r="B31" s="18"/>
      <c r="C31" s="18"/>
      <c r="D31" s="95" t="s">
        <v>86</v>
      </c>
      <c r="E31" s="95"/>
      <c r="F31" s="95"/>
      <c r="G31" s="66"/>
      <c r="H31" s="66"/>
    </row>
    <row r="32" spans="1:8" s="4" customFormat="1" ht="14.25" x14ac:dyDescent="0.2">
      <c r="A32" s="93" t="s">
        <v>10</v>
      </c>
      <c r="B32" s="93" t="s">
        <v>95</v>
      </c>
      <c r="C32" s="93" t="s">
        <v>29</v>
      </c>
      <c r="D32" s="93" t="s">
        <v>30</v>
      </c>
      <c r="E32" s="93" t="s">
        <v>31</v>
      </c>
      <c r="F32" s="100" t="s">
        <v>32</v>
      </c>
      <c r="G32" s="102" t="s">
        <v>12</v>
      </c>
      <c r="H32" s="103"/>
    </row>
    <row r="33" spans="1:8" s="4" customFormat="1" ht="29.25" x14ac:dyDescent="0.2">
      <c r="A33" s="94"/>
      <c r="B33" s="94"/>
      <c r="C33" s="94"/>
      <c r="D33" s="94"/>
      <c r="E33" s="94"/>
      <c r="F33" s="101"/>
      <c r="G33" s="67" t="s">
        <v>15</v>
      </c>
      <c r="H33" s="67" t="s">
        <v>16</v>
      </c>
    </row>
    <row r="34" spans="1:8" s="30" customFormat="1" x14ac:dyDescent="0.25">
      <c r="A34" s="27">
        <v>1</v>
      </c>
      <c r="B34" s="28"/>
      <c r="C34" s="28"/>
      <c r="D34" s="29"/>
      <c r="E34" s="29"/>
      <c r="F34" s="41">
        <f>+E34*D34</f>
        <v>0</v>
      </c>
      <c r="G34" s="42"/>
      <c r="H34" s="42"/>
    </row>
    <row r="35" spans="1:8" s="30" customFormat="1" x14ac:dyDescent="0.25">
      <c r="A35" s="27">
        <v>2</v>
      </c>
      <c r="B35" s="28"/>
      <c r="C35" s="28"/>
      <c r="D35" s="29"/>
      <c r="E35" s="29"/>
      <c r="F35" s="41">
        <f t="shared" ref="F35:F36" si="2">+E35*D35</f>
        <v>0</v>
      </c>
      <c r="G35" s="42"/>
      <c r="H35" s="42"/>
    </row>
    <row r="36" spans="1:8" s="30" customFormat="1" x14ac:dyDescent="0.25">
      <c r="A36" s="27">
        <v>3</v>
      </c>
      <c r="B36" s="28"/>
      <c r="C36" s="28"/>
      <c r="D36" s="29"/>
      <c r="E36" s="29"/>
      <c r="F36" s="41">
        <f t="shared" si="2"/>
        <v>0</v>
      </c>
      <c r="G36" s="42"/>
      <c r="H36" s="42"/>
    </row>
    <row r="37" spans="1:8" s="30" customFormat="1" x14ac:dyDescent="0.25">
      <c r="A37" s="27">
        <v>4</v>
      </c>
      <c r="B37" s="28"/>
      <c r="C37" s="28"/>
      <c r="D37" s="29"/>
      <c r="E37" s="29"/>
      <c r="F37" s="41">
        <f>+E37*D37</f>
        <v>0</v>
      </c>
      <c r="G37" s="42"/>
      <c r="H37" s="42"/>
    </row>
    <row r="38" spans="1:8" s="25" customFormat="1" ht="14.25" x14ac:dyDescent="0.2">
      <c r="A38" s="26"/>
      <c r="B38" s="104" t="s">
        <v>23</v>
      </c>
      <c r="C38" s="105"/>
      <c r="D38" s="105"/>
      <c r="E38" s="106"/>
      <c r="F38" s="51">
        <f>+SUM(F34:F37)</f>
        <v>0</v>
      </c>
      <c r="G38" s="51">
        <f>+SUM(G34:G37)</f>
        <v>0</v>
      </c>
      <c r="H38" s="51">
        <f>+SUM(H34:H37)</f>
        <v>0</v>
      </c>
    </row>
    <row r="40" spans="1:8" ht="29.25" customHeight="1" x14ac:dyDescent="0.25">
      <c r="A40" s="107" t="s">
        <v>33</v>
      </c>
      <c r="B40" s="107"/>
      <c r="C40" s="107"/>
      <c r="D40" s="107"/>
      <c r="E40" s="107"/>
      <c r="F40" s="107"/>
      <c r="G40" s="107"/>
      <c r="H40" s="107"/>
    </row>
    <row r="41" spans="1:8" x14ac:dyDescent="0.25">
      <c r="A41" s="108"/>
      <c r="B41" s="108"/>
      <c r="C41" s="108"/>
      <c r="D41" s="108"/>
      <c r="E41" s="108"/>
      <c r="F41" s="108"/>
      <c r="G41" s="108"/>
      <c r="H41" s="108"/>
    </row>
  </sheetData>
  <protectedRanges>
    <protectedRange algorithmName="SHA-512" hashValue="6cQb9weMSEMsTW1+fPNqSKDUlD7R7eSYnTlg8RD8Wdu8ybHSK1T9MOOiZyYFtoYIGwWOBTHaZh/b4hILgi6jRA==" saltValue="QZapYmrB1noHqtAYc/uzfQ==" spinCount="100000" sqref="A10:XFD10 A24:XFD24 A38:XFD38" name="Диапазон1"/>
  </protectedRanges>
  <mergeCells count="36">
    <mergeCell ref="G4:H4"/>
    <mergeCell ref="B10:E10"/>
    <mergeCell ref="A12:H12"/>
    <mergeCell ref="A13:H13"/>
    <mergeCell ref="A2:H2"/>
    <mergeCell ref="A4:A5"/>
    <mergeCell ref="B4:B5"/>
    <mergeCell ref="C4:C5"/>
    <mergeCell ref="D4:D5"/>
    <mergeCell ref="E4:E5"/>
    <mergeCell ref="F4:F5"/>
    <mergeCell ref="D3:F3"/>
    <mergeCell ref="A16:H16"/>
    <mergeCell ref="D17:F17"/>
    <mergeCell ref="A18:A19"/>
    <mergeCell ref="B18:B19"/>
    <mergeCell ref="C18:C19"/>
    <mergeCell ref="D18:D19"/>
    <mergeCell ref="E18:E19"/>
    <mergeCell ref="F18:F19"/>
    <mergeCell ref="G18:H18"/>
    <mergeCell ref="B24:E24"/>
    <mergeCell ref="A26:H26"/>
    <mergeCell ref="A27:H27"/>
    <mergeCell ref="A30:H30"/>
    <mergeCell ref="D31:F31"/>
    <mergeCell ref="F32:F33"/>
    <mergeCell ref="G32:H32"/>
    <mergeCell ref="B38:E38"/>
    <mergeCell ref="A40:H40"/>
    <mergeCell ref="A41:H41"/>
    <mergeCell ref="A32:A33"/>
    <mergeCell ref="B32:B33"/>
    <mergeCell ref="C32:C33"/>
    <mergeCell ref="D32:D33"/>
    <mergeCell ref="E32:E33"/>
  </mergeCells>
  <pageMargins left="0.7" right="0.7" top="0.75" bottom="0.75" header="0.3" footer="0.3"/>
  <pageSetup paperSize="9" scale="10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3"/>
  <sheetViews>
    <sheetView view="pageBreakPreview" zoomScale="130" zoomScaleNormal="100" zoomScaleSheetLayoutView="130" workbookViewId="0">
      <selection activeCell="B8" sqref="B8"/>
    </sheetView>
  </sheetViews>
  <sheetFormatPr defaultRowHeight="15" x14ac:dyDescent="0.25"/>
  <cols>
    <col min="1" max="1" width="3.7109375" style="1" bestFit="1" customWidth="1"/>
    <col min="2" max="2" width="28.140625" style="1" customWidth="1"/>
    <col min="3" max="3" width="12.140625" style="1" customWidth="1"/>
    <col min="4" max="4" width="10.28515625" style="1" customWidth="1"/>
    <col min="5" max="5" width="13.42578125" style="1" customWidth="1"/>
    <col min="6" max="6" width="14.42578125" style="1" customWidth="1"/>
    <col min="7" max="8" width="23.5703125" style="1" customWidth="1"/>
    <col min="9" max="16384" width="9.140625" style="1"/>
  </cols>
  <sheetData>
    <row r="2" spans="1:8" s="4" customFormat="1" ht="14.25" x14ac:dyDescent="0.2">
      <c r="A2" s="87" t="s">
        <v>4</v>
      </c>
      <c r="B2" s="87"/>
      <c r="C2" s="87"/>
      <c r="D2" s="87"/>
      <c r="E2" s="87"/>
      <c r="F2" s="87"/>
      <c r="G2" s="87"/>
      <c r="H2" s="87"/>
    </row>
    <row r="3" spans="1:8" x14ac:dyDescent="0.25">
      <c r="A3" s="7"/>
      <c r="B3" s="7"/>
      <c r="C3" s="7"/>
      <c r="D3" s="7"/>
      <c r="E3" s="7"/>
      <c r="F3" s="7"/>
      <c r="G3" s="8"/>
      <c r="H3" s="8"/>
    </row>
    <row r="4" spans="1:8" s="4" customFormat="1" ht="14.25" x14ac:dyDescent="0.2">
      <c r="A4" s="93" t="s">
        <v>10</v>
      </c>
      <c r="B4" s="93" t="s">
        <v>95</v>
      </c>
      <c r="C4" s="93" t="s">
        <v>29</v>
      </c>
      <c r="D4" s="93" t="s">
        <v>30</v>
      </c>
      <c r="E4" s="93" t="s">
        <v>31</v>
      </c>
      <c r="F4" s="93" t="s">
        <v>32</v>
      </c>
      <c r="G4" s="91" t="s">
        <v>12</v>
      </c>
      <c r="H4" s="92"/>
    </row>
    <row r="5" spans="1:8" s="4" customFormat="1" ht="29.25" x14ac:dyDescent="0.2">
      <c r="A5" s="94"/>
      <c r="B5" s="94"/>
      <c r="C5" s="94"/>
      <c r="D5" s="94"/>
      <c r="E5" s="94"/>
      <c r="F5" s="94"/>
      <c r="G5" s="3" t="s">
        <v>15</v>
      </c>
      <c r="H5" s="3" t="s">
        <v>16</v>
      </c>
    </row>
    <row r="6" spans="1:8" s="30" customFormat="1" x14ac:dyDescent="0.25">
      <c r="A6" s="27">
        <v>1</v>
      </c>
      <c r="B6" s="28" t="s">
        <v>118</v>
      </c>
      <c r="C6" s="28"/>
      <c r="D6" s="28"/>
      <c r="E6" s="29"/>
      <c r="F6" s="64">
        <f>+E6*D6</f>
        <v>0</v>
      </c>
      <c r="G6" s="40"/>
      <c r="H6" s="40"/>
    </row>
    <row r="7" spans="1:8" s="30" customFormat="1" x14ac:dyDescent="0.25">
      <c r="A7" s="27">
        <v>2</v>
      </c>
      <c r="B7" s="28" t="s">
        <v>118</v>
      </c>
      <c r="C7" s="28"/>
      <c r="D7" s="28"/>
      <c r="E7" s="29"/>
      <c r="F7" s="64">
        <f t="shared" ref="F7:F8" si="0">+E7*D7</f>
        <v>0</v>
      </c>
      <c r="G7" s="40"/>
      <c r="H7" s="40"/>
    </row>
    <row r="8" spans="1:8" s="30" customFormat="1" x14ac:dyDescent="0.25">
      <c r="A8" s="27">
        <v>3</v>
      </c>
      <c r="B8" s="28" t="s">
        <v>93</v>
      </c>
      <c r="C8" s="28"/>
      <c r="D8" s="28"/>
      <c r="E8" s="29"/>
      <c r="F8" s="64">
        <f t="shared" si="0"/>
        <v>0</v>
      </c>
      <c r="G8" s="40"/>
      <c r="H8" s="40"/>
    </row>
    <row r="9" spans="1:8" x14ac:dyDescent="0.25">
      <c r="A9" s="5"/>
      <c r="B9" s="2"/>
      <c r="C9" s="2"/>
      <c r="D9" s="2"/>
      <c r="E9" s="15"/>
      <c r="F9" s="64">
        <f>+E9*D9</f>
        <v>0</v>
      </c>
      <c r="G9" s="65"/>
      <c r="H9" s="65"/>
    </row>
    <row r="10" spans="1:8" s="25" customFormat="1" ht="14.25" x14ac:dyDescent="0.2">
      <c r="A10" s="26"/>
      <c r="B10" s="104" t="s">
        <v>23</v>
      </c>
      <c r="C10" s="105"/>
      <c r="D10" s="105"/>
      <c r="E10" s="106"/>
      <c r="F10" s="54">
        <f>+SUM(F6:F9)</f>
        <v>0</v>
      </c>
      <c r="G10" s="54">
        <f t="shared" ref="G10:H10" si="1">+SUM(G6:G9)</f>
        <v>0</v>
      </c>
      <c r="H10" s="54">
        <f t="shared" si="1"/>
        <v>0</v>
      </c>
    </row>
    <row r="12" spans="1:8" ht="43.5" customHeight="1" x14ac:dyDescent="0.25">
      <c r="A12" s="107" t="s">
        <v>34</v>
      </c>
      <c r="B12" s="107"/>
      <c r="C12" s="107"/>
      <c r="D12" s="107"/>
      <c r="E12" s="107"/>
      <c r="F12" s="107"/>
      <c r="G12" s="107"/>
      <c r="H12" s="107"/>
    </row>
    <row r="13" spans="1:8" x14ac:dyDescent="0.25">
      <c r="A13" s="108"/>
      <c r="B13" s="108"/>
      <c r="C13" s="108"/>
      <c r="D13" s="108"/>
      <c r="E13" s="108"/>
      <c r="F13" s="108"/>
      <c r="G13" s="108"/>
      <c r="H13" s="108"/>
    </row>
  </sheetData>
  <mergeCells count="11">
    <mergeCell ref="B10:E10"/>
    <mergeCell ref="A12:H12"/>
    <mergeCell ref="A13:H13"/>
    <mergeCell ref="A2:H2"/>
    <mergeCell ref="A4:A5"/>
    <mergeCell ref="B4:B5"/>
    <mergeCell ref="C4:C5"/>
    <mergeCell ref="D4:D5"/>
    <mergeCell ref="E4:E5"/>
    <mergeCell ref="F4:F5"/>
    <mergeCell ref="G4:H4"/>
  </mergeCells>
  <pageMargins left="0.7" right="0.7" top="0.75" bottom="0.75" header="0.3" footer="0.3"/>
  <pageSetup paperSize="9" scale="10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8"/>
  <sheetViews>
    <sheetView view="pageBreakPreview" topLeftCell="A16" zoomScale="115" zoomScaleNormal="100" zoomScaleSheetLayoutView="115" workbookViewId="0">
      <selection activeCell="B13" sqref="B13:B14"/>
    </sheetView>
  </sheetViews>
  <sheetFormatPr defaultRowHeight="15" x14ac:dyDescent="0.25"/>
  <cols>
    <col min="1" max="1" width="3.7109375" style="1" bestFit="1" customWidth="1"/>
    <col min="2" max="2" width="28.140625" style="1" customWidth="1"/>
    <col min="3" max="3" width="12.140625" style="1" customWidth="1"/>
    <col min="4" max="4" width="10.28515625" style="1" customWidth="1"/>
    <col min="5" max="5" width="13.42578125" style="1" customWidth="1"/>
    <col min="6" max="6" width="14.42578125" style="1" customWidth="1"/>
    <col min="7" max="8" width="23.5703125" style="1" customWidth="1"/>
    <col min="9" max="16384" width="9.140625" style="1"/>
  </cols>
  <sheetData>
    <row r="2" spans="1:8" s="4" customFormat="1" ht="14.25" x14ac:dyDescent="0.2">
      <c r="A2" s="87" t="s">
        <v>5</v>
      </c>
      <c r="B2" s="87"/>
      <c r="C2" s="87"/>
      <c r="D2" s="87"/>
      <c r="E2" s="87"/>
      <c r="F2" s="87"/>
      <c r="G2" s="87"/>
      <c r="H2" s="87"/>
    </row>
    <row r="3" spans="1:8" s="4" customFormat="1" x14ac:dyDescent="0.25">
      <c r="A3" s="11"/>
      <c r="B3" s="109" t="s">
        <v>20</v>
      </c>
      <c r="C3" s="109"/>
      <c r="D3" s="109"/>
      <c r="E3" s="109"/>
      <c r="F3" s="109"/>
      <c r="G3" s="109"/>
      <c r="H3" s="109"/>
    </row>
    <row r="4" spans="1:8" x14ac:dyDescent="0.25">
      <c r="A4" s="7"/>
      <c r="B4" s="7"/>
      <c r="C4" s="7"/>
      <c r="D4" s="44"/>
      <c r="E4" s="95" t="s">
        <v>41</v>
      </c>
      <c r="F4" s="95"/>
      <c r="G4" s="8"/>
      <c r="H4" s="8"/>
    </row>
    <row r="5" spans="1:8" s="4" customFormat="1" ht="14.25" x14ac:dyDescent="0.2">
      <c r="A5" s="93" t="s">
        <v>10</v>
      </c>
      <c r="B5" s="93" t="s">
        <v>92</v>
      </c>
      <c r="C5" s="93" t="s">
        <v>29</v>
      </c>
      <c r="D5" s="93" t="s">
        <v>30</v>
      </c>
      <c r="E5" s="93" t="s">
        <v>31</v>
      </c>
      <c r="F5" s="93" t="s">
        <v>32</v>
      </c>
      <c r="G5" s="91" t="s">
        <v>12</v>
      </c>
      <c r="H5" s="92"/>
    </row>
    <row r="6" spans="1:8" s="4" customFormat="1" ht="29.25" x14ac:dyDescent="0.2">
      <c r="A6" s="94"/>
      <c r="B6" s="94"/>
      <c r="C6" s="94"/>
      <c r="D6" s="94"/>
      <c r="E6" s="94"/>
      <c r="F6" s="94"/>
      <c r="G6" s="3" t="s">
        <v>15</v>
      </c>
      <c r="H6" s="3" t="s">
        <v>16</v>
      </c>
    </row>
    <row r="7" spans="1:8" s="25" customFormat="1" ht="28.5" x14ac:dyDescent="0.2">
      <c r="A7" s="45"/>
      <c r="B7" s="45" t="s">
        <v>102</v>
      </c>
      <c r="C7" s="45"/>
      <c r="D7" s="45"/>
      <c r="E7" s="46"/>
      <c r="F7" s="47">
        <f>SUM(F8:F11)</f>
        <v>0</v>
      </c>
      <c r="G7" s="47">
        <f t="shared" ref="G7:H7" si="0">SUM(G8:G11)</f>
        <v>0</v>
      </c>
      <c r="H7" s="47">
        <f t="shared" si="0"/>
        <v>0</v>
      </c>
    </row>
    <row r="8" spans="1:8" s="30" customFormat="1" x14ac:dyDescent="0.25">
      <c r="A8" s="27">
        <v>1</v>
      </c>
      <c r="B8" s="35"/>
      <c r="C8" s="28"/>
      <c r="D8" s="31"/>
      <c r="E8" s="37"/>
      <c r="F8" s="41">
        <f>+E8*D8</f>
        <v>0</v>
      </c>
      <c r="G8" s="42"/>
      <c r="H8" s="42"/>
    </row>
    <row r="9" spans="1:8" s="30" customFormat="1" x14ac:dyDescent="0.25">
      <c r="A9" s="27">
        <v>2</v>
      </c>
      <c r="B9" s="35" t="s">
        <v>90</v>
      </c>
      <c r="C9" s="28"/>
      <c r="D9" s="31"/>
      <c r="E9" s="37"/>
      <c r="F9" s="41">
        <f t="shared" ref="F9:F10" si="1">+E9*D9</f>
        <v>0</v>
      </c>
      <c r="G9" s="42"/>
      <c r="H9" s="42"/>
    </row>
    <row r="10" spans="1:8" s="30" customFormat="1" x14ac:dyDescent="0.25">
      <c r="A10" s="27">
        <v>3</v>
      </c>
      <c r="B10" s="28"/>
      <c r="C10" s="28"/>
      <c r="D10" s="31"/>
      <c r="E10" s="37"/>
      <c r="F10" s="41">
        <f t="shared" si="1"/>
        <v>0</v>
      </c>
      <c r="G10" s="42"/>
      <c r="H10" s="42"/>
    </row>
    <row r="11" spans="1:8" s="30" customFormat="1" x14ac:dyDescent="0.25">
      <c r="A11" s="27"/>
      <c r="B11" s="28"/>
      <c r="C11" s="28"/>
      <c r="D11" s="31"/>
      <c r="E11" s="37"/>
      <c r="F11" s="41"/>
      <c r="G11" s="42"/>
      <c r="H11" s="42"/>
    </row>
    <row r="12" spans="1:8" s="25" customFormat="1" ht="28.5" x14ac:dyDescent="0.2">
      <c r="A12" s="26"/>
      <c r="B12" s="24" t="s">
        <v>103</v>
      </c>
      <c r="C12" s="24"/>
      <c r="D12" s="48"/>
      <c r="E12" s="49"/>
      <c r="F12" s="50">
        <f>SUM(F13:F17)</f>
        <v>0</v>
      </c>
      <c r="G12" s="50">
        <f>SUM(G13:G17)</f>
        <v>0</v>
      </c>
      <c r="H12" s="50">
        <f>SUM(H13:H17)</f>
        <v>0</v>
      </c>
    </row>
    <row r="13" spans="1:8" s="30" customFormat="1" x14ac:dyDescent="0.25">
      <c r="A13" s="27">
        <v>1</v>
      </c>
      <c r="B13" s="35"/>
      <c r="C13" s="28"/>
      <c r="D13" s="31"/>
      <c r="E13" s="37"/>
      <c r="F13" s="41">
        <f>+D13*E13</f>
        <v>0</v>
      </c>
      <c r="G13" s="42"/>
      <c r="H13" s="42"/>
    </row>
    <row r="14" spans="1:8" s="30" customFormat="1" x14ac:dyDescent="0.25">
      <c r="A14" s="27">
        <v>2</v>
      </c>
      <c r="B14" s="35"/>
      <c r="C14" s="28"/>
      <c r="D14" s="31"/>
      <c r="E14" s="37"/>
      <c r="F14" s="41">
        <f>+D14*E14</f>
        <v>0</v>
      </c>
      <c r="G14" s="42"/>
      <c r="H14" s="42"/>
    </row>
    <row r="15" spans="1:8" s="30" customFormat="1" x14ac:dyDescent="0.25">
      <c r="A15" s="27">
        <v>3</v>
      </c>
      <c r="B15" s="76" t="s">
        <v>90</v>
      </c>
      <c r="C15" s="27"/>
      <c r="D15" s="27"/>
      <c r="E15" s="38"/>
      <c r="F15" s="41">
        <f t="shared" ref="F15:F17" si="2">+E15*D15</f>
        <v>0</v>
      </c>
      <c r="G15" s="42"/>
      <c r="H15" s="42"/>
    </row>
    <row r="16" spans="1:8" s="30" customFormat="1" x14ac:dyDescent="0.25">
      <c r="A16" s="5">
        <v>4</v>
      </c>
      <c r="B16" s="32"/>
      <c r="C16" s="27"/>
      <c r="D16" s="27"/>
      <c r="E16" s="38"/>
      <c r="F16" s="41"/>
      <c r="G16" s="42"/>
      <c r="H16" s="42"/>
    </row>
    <row r="17" spans="1:8" x14ac:dyDescent="0.25">
      <c r="B17" s="2"/>
      <c r="C17" s="2"/>
      <c r="D17" s="2"/>
      <c r="E17" s="39"/>
      <c r="F17" s="41">
        <f t="shared" si="2"/>
        <v>0</v>
      </c>
      <c r="G17" s="43"/>
      <c r="H17" s="43"/>
    </row>
    <row r="18" spans="1:8" s="25" customFormat="1" ht="14.25" x14ac:dyDescent="0.2">
      <c r="A18" s="26"/>
      <c r="B18" s="96" t="s">
        <v>23</v>
      </c>
      <c r="C18" s="97"/>
      <c r="D18" s="97"/>
      <c r="E18" s="98"/>
      <c r="F18" s="51">
        <f>+F7+F12</f>
        <v>0</v>
      </c>
      <c r="G18" s="51">
        <f>+G7+G12</f>
        <v>0</v>
      </c>
      <c r="H18" s="51">
        <f>+H7+H12</f>
        <v>0</v>
      </c>
    </row>
    <row r="20" spans="1:8" x14ac:dyDescent="0.25">
      <c r="A20" s="90" t="s">
        <v>35</v>
      </c>
      <c r="B20" s="90"/>
      <c r="C20" s="90"/>
      <c r="D20" s="90"/>
      <c r="E20" s="90"/>
      <c r="F20" s="90"/>
      <c r="G20" s="90"/>
      <c r="H20" s="90"/>
    </row>
    <row r="21" spans="1:8" x14ac:dyDescent="0.25">
      <c r="A21" s="108"/>
      <c r="B21" s="108"/>
      <c r="C21" s="108"/>
      <c r="D21" s="108"/>
      <c r="E21" s="108"/>
      <c r="F21" s="108"/>
      <c r="G21" s="108"/>
      <c r="H21" s="108"/>
    </row>
    <row r="22" spans="1:8" s="4" customFormat="1" ht="14.25" x14ac:dyDescent="0.2">
      <c r="A22" s="87" t="s">
        <v>5</v>
      </c>
      <c r="B22" s="87"/>
      <c r="C22" s="87"/>
      <c r="D22" s="87"/>
      <c r="E22" s="87"/>
      <c r="F22" s="87"/>
      <c r="G22" s="87"/>
      <c r="H22" s="87"/>
    </row>
    <row r="23" spans="1:8" s="4" customFormat="1" x14ac:dyDescent="0.25">
      <c r="A23" s="11"/>
      <c r="B23" s="109" t="s">
        <v>20</v>
      </c>
      <c r="C23" s="109"/>
      <c r="D23" s="109"/>
      <c r="E23" s="109"/>
      <c r="F23" s="109"/>
      <c r="G23" s="109"/>
      <c r="H23" s="109"/>
    </row>
    <row r="24" spans="1:8" x14ac:dyDescent="0.25">
      <c r="A24" s="12"/>
      <c r="B24" s="12"/>
      <c r="C24" s="12"/>
      <c r="D24" s="12"/>
      <c r="E24" s="95" t="s">
        <v>43</v>
      </c>
      <c r="F24" s="95"/>
      <c r="G24" s="8"/>
      <c r="H24" s="8"/>
    </row>
    <row r="25" spans="1:8" s="4" customFormat="1" ht="14.25" x14ac:dyDescent="0.2">
      <c r="A25" s="93" t="s">
        <v>10</v>
      </c>
      <c r="B25" s="93" t="s">
        <v>92</v>
      </c>
      <c r="C25" s="93" t="s">
        <v>29</v>
      </c>
      <c r="D25" s="93" t="s">
        <v>30</v>
      </c>
      <c r="E25" s="93" t="s">
        <v>31</v>
      </c>
      <c r="F25" s="93" t="s">
        <v>32</v>
      </c>
      <c r="G25" s="91" t="s">
        <v>12</v>
      </c>
      <c r="H25" s="92"/>
    </row>
    <row r="26" spans="1:8" s="4" customFormat="1" ht="29.25" x14ac:dyDescent="0.2">
      <c r="A26" s="94"/>
      <c r="B26" s="94"/>
      <c r="C26" s="94"/>
      <c r="D26" s="94"/>
      <c r="E26" s="94"/>
      <c r="F26" s="94"/>
      <c r="G26" s="3" t="s">
        <v>15</v>
      </c>
      <c r="H26" s="3" t="s">
        <v>16</v>
      </c>
    </row>
    <row r="27" spans="1:8" s="25" customFormat="1" ht="28.5" x14ac:dyDescent="0.2">
      <c r="A27" s="45"/>
      <c r="B27" s="45" t="s">
        <v>102</v>
      </c>
      <c r="C27" s="45"/>
      <c r="D27" s="45"/>
      <c r="E27" s="46"/>
      <c r="F27" s="47">
        <f>SUM(F28:F31)</f>
        <v>0</v>
      </c>
      <c r="G27" s="47">
        <f t="shared" ref="G27" si="3">SUM(G28:G31)</f>
        <v>0</v>
      </c>
      <c r="H27" s="47">
        <f t="shared" ref="H27" si="4">SUM(H28:H31)</f>
        <v>0</v>
      </c>
    </row>
    <row r="28" spans="1:8" s="30" customFormat="1" x14ac:dyDescent="0.25">
      <c r="A28" s="27">
        <v>1</v>
      </c>
      <c r="B28" s="35"/>
      <c r="C28" s="28"/>
      <c r="D28" s="31"/>
      <c r="E28" s="37"/>
      <c r="F28" s="41">
        <f>+E28*D28</f>
        <v>0</v>
      </c>
      <c r="G28" s="42"/>
      <c r="H28" s="42"/>
    </row>
    <row r="29" spans="1:8" s="30" customFormat="1" x14ac:dyDescent="0.25">
      <c r="A29" s="27">
        <v>2</v>
      </c>
      <c r="B29" s="28"/>
      <c r="C29" s="28"/>
      <c r="D29" s="31"/>
      <c r="E29" s="37"/>
      <c r="F29" s="41">
        <f t="shared" ref="F29:F30" si="5">+E29*D29</f>
        <v>0</v>
      </c>
      <c r="G29" s="42"/>
      <c r="H29" s="42"/>
    </row>
    <row r="30" spans="1:8" s="30" customFormat="1" x14ac:dyDescent="0.25">
      <c r="A30" s="27">
        <v>3</v>
      </c>
      <c r="B30" s="28"/>
      <c r="C30" s="28"/>
      <c r="D30" s="31"/>
      <c r="E30" s="37"/>
      <c r="F30" s="41">
        <f t="shared" si="5"/>
        <v>0</v>
      </c>
      <c r="G30" s="42"/>
      <c r="H30" s="42"/>
    </row>
    <row r="31" spans="1:8" s="30" customFormat="1" x14ac:dyDescent="0.25">
      <c r="A31" s="27"/>
      <c r="B31" s="28"/>
      <c r="C31" s="28"/>
      <c r="D31" s="31"/>
      <c r="E31" s="37"/>
      <c r="F31" s="41"/>
      <c r="G31" s="42"/>
      <c r="H31" s="42"/>
    </row>
    <row r="32" spans="1:8" s="25" customFormat="1" ht="32.25" customHeight="1" x14ac:dyDescent="0.2">
      <c r="A32" s="26"/>
      <c r="B32" s="24" t="s">
        <v>103</v>
      </c>
      <c r="C32" s="24"/>
      <c r="D32" s="48"/>
      <c r="E32" s="49"/>
      <c r="F32" s="50">
        <f>SUM(F33:F36)</f>
        <v>0</v>
      </c>
      <c r="G32" s="50">
        <f t="shared" ref="G32" si="6">SUM(G33:G36)</f>
        <v>0</v>
      </c>
      <c r="H32" s="50">
        <f t="shared" ref="H32" si="7">SUM(H33:H36)</f>
        <v>0</v>
      </c>
    </row>
    <row r="33" spans="1:8" s="30" customFormat="1" x14ac:dyDescent="0.25">
      <c r="A33" s="27">
        <v>1</v>
      </c>
      <c r="B33" s="35"/>
      <c r="C33" s="28"/>
      <c r="D33" s="31"/>
      <c r="E33" s="37"/>
      <c r="F33" s="41">
        <f>+D33*E33</f>
        <v>0</v>
      </c>
      <c r="G33" s="42"/>
      <c r="H33" s="42"/>
    </row>
    <row r="34" spans="1:8" s="30" customFormat="1" x14ac:dyDescent="0.25">
      <c r="A34" s="27">
        <v>2</v>
      </c>
      <c r="B34" s="35"/>
      <c r="C34" s="28"/>
      <c r="D34" s="31"/>
      <c r="E34" s="37"/>
      <c r="F34" s="41">
        <f>+D34*E34</f>
        <v>0</v>
      </c>
      <c r="G34" s="42"/>
      <c r="H34" s="42"/>
    </row>
    <row r="35" spans="1:8" s="30" customFormat="1" x14ac:dyDescent="0.25">
      <c r="A35" s="27">
        <v>3</v>
      </c>
      <c r="B35" s="32"/>
      <c r="C35" s="27"/>
      <c r="D35" s="27"/>
      <c r="E35" s="38"/>
      <c r="F35" s="41">
        <f t="shared" ref="F35:F36" si="8">+E35*D35</f>
        <v>0</v>
      </c>
      <c r="G35" s="42"/>
      <c r="H35" s="42"/>
    </row>
    <row r="36" spans="1:8" x14ac:dyDescent="0.25">
      <c r="A36" s="5"/>
      <c r="B36" s="2"/>
      <c r="C36" s="2"/>
      <c r="D36" s="2"/>
      <c r="E36" s="39"/>
      <c r="F36" s="41">
        <f t="shared" si="8"/>
        <v>0</v>
      </c>
      <c r="G36" s="43"/>
      <c r="H36" s="43"/>
    </row>
    <row r="37" spans="1:8" s="25" customFormat="1" ht="14.25" x14ac:dyDescent="0.2">
      <c r="A37" s="26"/>
      <c r="B37" s="96" t="s">
        <v>23</v>
      </c>
      <c r="C37" s="97"/>
      <c r="D37" s="97"/>
      <c r="E37" s="98"/>
      <c r="F37" s="51">
        <f>+F27+F32</f>
        <v>0</v>
      </c>
      <c r="G37" s="51">
        <f t="shared" ref="G37:H37" si="9">+G27+G32</f>
        <v>0</v>
      </c>
      <c r="H37" s="51">
        <f t="shared" si="9"/>
        <v>0</v>
      </c>
    </row>
    <row r="39" spans="1:8" x14ac:dyDescent="0.25">
      <c r="A39" s="90" t="s">
        <v>35</v>
      </c>
      <c r="B39" s="90"/>
      <c r="C39" s="90"/>
      <c r="D39" s="90"/>
      <c r="E39" s="90"/>
      <c r="F39" s="90"/>
      <c r="G39" s="90"/>
      <c r="H39" s="90"/>
    </row>
    <row r="40" spans="1:8" x14ac:dyDescent="0.25">
      <c r="A40" s="108"/>
      <c r="B40" s="108"/>
      <c r="C40" s="108"/>
      <c r="D40" s="108"/>
      <c r="E40" s="108"/>
      <c r="F40" s="108"/>
      <c r="G40" s="108"/>
      <c r="H40" s="108"/>
    </row>
    <row r="41" spans="1:8" s="4" customFormat="1" ht="14.25" x14ac:dyDescent="0.2">
      <c r="A41" s="87" t="s">
        <v>5</v>
      </c>
      <c r="B41" s="87"/>
      <c r="C41" s="87"/>
      <c r="D41" s="87"/>
      <c r="E41" s="87"/>
      <c r="F41" s="87"/>
      <c r="G41" s="87"/>
      <c r="H41" s="87"/>
    </row>
    <row r="42" spans="1:8" s="4" customFormat="1" x14ac:dyDescent="0.25">
      <c r="A42" s="11"/>
      <c r="B42" s="109" t="s">
        <v>20</v>
      </c>
      <c r="C42" s="109"/>
      <c r="D42" s="109"/>
      <c r="E42" s="109"/>
      <c r="F42" s="109"/>
      <c r="G42" s="109"/>
      <c r="H42" s="109"/>
    </row>
    <row r="43" spans="1:8" x14ac:dyDescent="0.25">
      <c r="A43" s="12"/>
      <c r="B43" s="12"/>
      <c r="C43" s="12"/>
      <c r="D43" s="12"/>
      <c r="E43" s="95" t="s">
        <v>86</v>
      </c>
      <c r="F43" s="95"/>
      <c r="G43" s="8"/>
      <c r="H43" s="8"/>
    </row>
    <row r="44" spans="1:8" s="4" customFormat="1" ht="14.25" x14ac:dyDescent="0.2">
      <c r="A44" s="93" t="s">
        <v>10</v>
      </c>
      <c r="B44" s="93" t="s">
        <v>92</v>
      </c>
      <c r="C44" s="93" t="s">
        <v>29</v>
      </c>
      <c r="D44" s="93" t="s">
        <v>30</v>
      </c>
      <c r="E44" s="93" t="s">
        <v>31</v>
      </c>
      <c r="F44" s="93" t="s">
        <v>32</v>
      </c>
      <c r="G44" s="91" t="s">
        <v>12</v>
      </c>
      <c r="H44" s="92"/>
    </row>
    <row r="45" spans="1:8" s="4" customFormat="1" ht="29.25" x14ac:dyDescent="0.2">
      <c r="A45" s="94"/>
      <c r="B45" s="94"/>
      <c r="C45" s="94"/>
      <c r="D45" s="94"/>
      <c r="E45" s="94"/>
      <c r="F45" s="94"/>
      <c r="G45" s="3" t="s">
        <v>15</v>
      </c>
      <c r="H45" s="3" t="s">
        <v>16</v>
      </c>
    </row>
    <row r="46" spans="1:8" s="25" customFormat="1" ht="28.5" x14ac:dyDescent="0.2">
      <c r="A46" s="45"/>
      <c r="B46" s="45" t="s">
        <v>102</v>
      </c>
      <c r="C46" s="45"/>
      <c r="D46" s="45"/>
      <c r="E46" s="46"/>
      <c r="F46" s="47">
        <f>SUM(F47:F50)</f>
        <v>0</v>
      </c>
      <c r="G46" s="47">
        <f t="shared" ref="G46" si="10">SUM(G47:G50)</f>
        <v>0</v>
      </c>
      <c r="H46" s="47">
        <f t="shared" ref="H46" si="11">SUM(H47:H50)</f>
        <v>0</v>
      </c>
    </row>
    <row r="47" spans="1:8" s="30" customFormat="1" x14ac:dyDescent="0.25">
      <c r="A47" s="27">
        <v>1</v>
      </c>
      <c r="B47" s="35"/>
      <c r="C47" s="28"/>
      <c r="D47" s="31"/>
      <c r="E47" s="37"/>
      <c r="F47" s="41">
        <f>+E47*D47</f>
        <v>0</v>
      </c>
      <c r="G47" s="42"/>
      <c r="H47" s="42"/>
    </row>
    <row r="48" spans="1:8" s="30" customFormat="1" x14ac:dyDescent="0.25">
      <c r="A48" s="27">
        <v>2</v>
      </c>
      <c r="B48" s="28"/>
      <c r="C48" s="28"/>
      <c r="D48" s="31"/>
      <c r="E48" s="37"/>
      <c r="F48" s="41">
        <f t="shared" ref="F48:F50" si="12">+E48*D48</f>
        <v>0</v>
      </c>
      <c r="G48" s="42"/>
      <c r="H48" s="42"/>
    </row>
    <row r="49" spans="1:8" s="30" customFormat="1" x14ac:dyDescent="0.25">
      <c r="A49" s="27">
        <v>3</v>
      </c>
      <c r="B49" s="28"/>
      <c r="C49" s="28"/>
      <c r="D49" s="31"/>
      <c r="E49" s="37"/>
      <c r="F49" s="41">
        <f t="shared" si="12"/>
        <v>0</v>
      </c>
      <c r="G49" s="42"/>
      <c r="H49" s="42"/>
    </row>
    <row r="50" spans="1:8" s="30" customFormat="1" x14ac:dyDescent="0.25">
      <c r="A50" s="27"/>
      <c r="B50" s="28"/>
      <c r="C50" s="28"/>
      <c r="D50" s="31"/>
      <c r="E50" s="37"/>
      <c r="F50" s="83">
        <f t="shared" si="12"/>
        <v>0</v>
      </c>
      <c r="G50" s="42"/>
      <c r="H50" s="42"/>
    </row>
    <row r="51" spans="1:8" s="25" customFormat="1" ht="28.5" customHeight="1" x14ac:dyDescent="0.2">
      <c r="A51" s="26"/>
      <c r="B51" s="24" t="s">
        <v>103</v>
      </c>
      <c r="C51" s="24"/>
      <c r="D51" s="48"/>
      <c r="E51" s="49"/>
      <c r="F51" s="50">
        <f>SUM(F52:F55)</f>
        <v>0</v>
      </c>
      <c r="G51" s="50">
        <f t="shared" ref="G51" si="13">SUM(G52:G55)</f>
        <v>0</v>
      </c>
      <c r="H51" s="50">
        <f t="shared" ref="H51" si="14">SUM(H52:H55)</f>
        <v>0</v>
      </c>
    </row>
    <row r="52" spans="1:8" s="30" customFormat="1" x14ac:dyDescent="0.25">
      <c r="A52" s="27">
        <v>1</v>
      </c>
      <c r="B52" s="35"/>
      <c r="C52" s="28"/>
      <c r="D52" s="31"/>
      <c r="E52" s="37"/>
      <c r="F52" s="41">
        <f>+D52*E52</f>
        <v>0</v>
      </c>
      <c r="G52" s="42"/>
      <c r="H52" s="42"/>
    </row>
    <row r="53" spans="1:8" s="30" customFormat="1" x14ac:dyDescent="0.25">
      <c r="A53" s="27">
        <v>2</v>
      </c>
      <c r="B53" s="35"/>
      <c r="C53" s="28"/>
      <c r="D53" s="31"/>
      <c r="E53" s="37"/>
      <c r="F53" s="41">
        <f>+D53*E53</f>
        <v>0</v>
      </c>
      <c r="G53" s="42"/>
      <c r="H53" s="42"/>
    </row>
    <row r="54" spans="1:8" s="30" customFormat="1" x14ac:dyDescent="0.25">
      <c r="A54" s="27">
        <v>3</v>
      </c>
      <c r="B54" s="32"/>
      <c r="C54" s="27"/>
      <c r="D54" s="27"/>
      <c r="E54" s="38"/>
      <c r="F54" s="41">
        <f t="shared" ref="F54:F55" si="15">+E54*D54</f>
        <v>0</v>
      </c>
      <c r="G54" s="42"/>
      <c r="H54" s="42"/>
    </row>
    <row r="55" spans="1:8" x14ac:dyDescent="0.25">
      <c r="A55" s="5"/>
      <c r="B55" s="2"/>
      <c r="C55" s="2"/>
      <c r="D55" s="2"/>
      <c r="E55" s="39"/>
      <c r="F55" s="41">
        <f t="shared" si="15"/>
        <v>0</v>
      </c>
      <c r="G55" s="43"/>
      <c r="H55" s="43"/>
    </row>
    <row r="56" spans="1:8" s="25" customFormat="1" ht="14.25" x14ac:dyDescent="0.2">
      <c r="A56" s="26"/>
      <c r="B56" s="96" t="s">
        <v>23</v>
      </c>
      <c r="C56" s="97"/>
      <c r="D56" s="97"/>
      <c r="E56" s="98"/>
      <c r="F56" s="51">
        <f>+F46+F51</f>
        <v>0</v>
      </c>
      <c r="G56" s="51">
        <f t="shared" ref="G56:H56" si="16">+G46+G51</f>
        <v>0</v>
      </c>
      <c r="H56" s="51">
        <f t="shared" si="16"/>
        <v>0</v>
      </c>
    </row>
    <row r="58" spans="1:8" x14ac:dyDescent="0.25">
      <c r="A58" s="90" t="s">
        <v>35</v>
      </c>
      <c r="B58" s="90"/>
      <c r="C58" s="90"/>
      <c r="D58" s="90"/>
      <c r="E58" s="90"/>
      <c r="F58" s="90"/>
      <c r="G58" s="90"/>
      <c r="H58" s="90"/>
    </row>
  </sheetData>
  <sheetProtection algorithmName="SHA-512" hashValue="5Pp39MWk80NcGoDULQyRjrkgr4JwMYDdNc6HUOoE8F2ZifKQTpGJ7SY+4gVT46cLh9GDpQjhuG+/cz77QN3qBA==" saltValue="nJMKS/43+PUFMq9av5mDtg==" spinCount="100000" sheet="1" formatCells="0" formatColumns="0" formatRows="0" insertColumns="0" insertRows="0" deleteColumns="0" deleteRows="0"/>
  <protectedRanges>
    <protectedRange sqref="A8:XFD11 A13:XFD17 A28:XFD31 A33:XFD36 A47:XFD50 A52:XFD55" name="Диапазон1"/>
  </protectedRanges>
  <mergeCells count="38">
    <mergeCell ref="B56:E56"/>
    <mergeCell ref="A58:H58"/>
    <mergeCell ref="E24:F24"/>
    <mergeCell ref="E43:F43"/>
    <mergeCell ref="D25:D26"/>
    <mergeCell ref="E25:E26"/>
    <mergeCell ref="F25:F26"/>
    <mergeCell ref="G25:H25"/>
    <mergeCell ref="B37:E37"/>
    <mergeCell ref="A39:H39"/>
    <mergeCell ref="A40:H40"/>
    <mergeCell ref="A41:H41"/>
    <mergeCell ref="B42:H42"/>
    <mergeCell ref="A44:A45"/>
    <mergeCell ref="B44:B45"/>
    <mergeCell ref="C44:C45"/>
    <mergeCell ref="D44:D45"/>
    <mergeCell ref="E44:E45"/>
    <mergeCell ref="B18:E18"/>
    <mergeCell ref="A20:H20"/>
    <mergeCell ref="A21:H21"/>
    <mergeCell ref="A22:H22"/>
    <mergeCell ref="B23:H23"/>
    <mergeCell ref="A25:A26"/>
    <mergeCell ref="B25:B26"/>
    <mergeCell ref="C25:C26"/>
    <mergeCell ref="F44:F45"/>
    <mergeCell ref="G44:H44"/>
    <mergeCell ref="A2:H2"/>
    <mergeCell ref="A5:A6"/>
    <mergeCell ref="B5:B6"/>
    <mergeCell ref="C5:C6"/>
    <mergeCell ref="D5:D6"/>
    <mergeCell ref="E5:E6"/>
    <mergeCell ref="F5:F6"/>
    <mergeCell ref="G5:H5"/>
    <mergeCell ref="B3:H3"/>
    <mergeCell ref="E4:F4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55"/>
  <sheetViews>
    <sheetView topLeftCell="A22" zoomScaleNormal="100" workbookViewId="0">
      <selection activeCell="A61" sqref="A61"/>
    </sheetView>
  </sheetViews>
  <sheetFormatPr defaultRowHeight="15" x14ac:dyDescent="0.25"/>
  <cols>
    <col min="1" max="1" width="11.85546875" style="34" customWidth="1"/>
    <col min="2" max="2" width="50.28515625" style="1" customWidth="1"/>
    <col min="3" max="3" width="26.140625" style="1" customWidth="1"/>
  </cols>
  <sheetData>
    <row r="2" spans="1:3" x14ac:dyDescent="0.25">
      <c r="A2" s="87" t="s">
        <v>97</v>
      </c>
      <c r="B2" s="87"/>
      <c r="C2" s="87"/>
    </row>
    <row r="3" spans="1:3" x14ac:dyDescent="0.25">
      <c r="A3" s="109" t="s">
        <v>20</v>
      </c>
      <c r="B3" s="109"/>
      <c r="C3" s="109"/>
    </row>
    <row r="4" spans="1:3" x14ac:dyDescent="0.25">
      <c r="B4" s="109" t="s">
        <v>41</v>
      </c>
      <c r="C4" s="109"/>
    </row>
    <row r="5" spans="1:3" x14ac:dyDescent="0.25">
      <c r="A5" s="93" t="s">
        <v>10</v>
      </c>
      <c r="B5" s="93" t="s">
        <v>92</v>
      </c>
      <c r="C5" s="93" t="s">
        <v>32</v>
      </c>
    </row>
    <row r="6" spans="1:3" x14ac:dyDescent="0.25">
      <c r="A6" s="94"/>
      <c r="B6" s="94"/>
      <c r="C6" s="94"/>
    </row>
    <row r="7" spans="1:3" x14ac:dyDescent="0.25">
      <c r="A7" s="32">
        <v>1</v>
      </c>
      <c r="B7" s="35" t="s">
        <v>110</v>
      </c>
      <c r="C7" s="58">
        <f>+'Иш ҳақи'!G14</f>
        <v>0</v>
      </c>
    </row>
    <row r="8" spans="1:3" x14ac:dyDescent="0.25">
      <c r="A8" s="32">
        <v>2</v>
      </c>
      <c r="B8" s="35" t="s">
        <v>2</v>
      </c>
      <c r="C8" s="58"/>
    </row>
    <row r="9" spans="1:3" ht="30" x14ac:dyDescent="0.25">
      <c r="A9" s="32">
        <v>3</v>
      </c>
      <c r="B9" s="35" t="s">
        <v>94</v>
      </c>
      <c r="C9" s="58">
        <f>+'Хом ашё материал'!F10</f>
        <v>0</v>
      </c>
    </row>
    <row r="10" spans="1:3" x14ac:dyDescent="0.25">
      <c r="A10" s="32">
        <v>4</v>
      </c>
      <c r="B10" s="35" t="s">
        <v>99</v>
      </c>
      <c r="C10" s="58">
        <f>+'Бошқа харажатлар'!F12</f>
        <v>0</v>
      </c>
    </row>
    <row r="11" spans="1:3" x14ac:dyDescent="0.25">
      <c r="A11" s="32">
        <v>5</v>
      </c>
      <c r="B11" s="35" t="s">
        <v>98</v>
      </c>
      <c r="C11" s="58"/>
    </row>
    <row r="12" spans="1:3" x14ac:dyDescent="0.25">
      <c r="A12" s="32">
        <v>6</v>
      </c>
      <c r="B12" s="57" t="s">
        <v>90</v>
      </c>
      <c r="C12" s="58"/>
    </row>
    <row r="13" spans="1:3" x14ac:dyDescent="0.25">
      <c r="A13" s="32">
        <v>7</v>
      </c>
      <c r="B13" s="57" t="s">
        <v>90</v>
      </c>
      <c r="C13" s="58"/>
    </row>
    <row r="14" spans="1:3" x14ac:dyDescent="0.25">
      <c r="A14" s="33"/>
      <c r="B14" s="36" t="s">
        <v>97</v>
      </c>
      <c r="C14" s="59">
        <f>SUM(C7:C13)</f>
        <v>0</v>
      </c>
    </row>
    <row r="15" spans="1:3" x14ac:dyDescent="0.25">
      <c r="A15" s="2" t="s">
        <v>116</v>
      </c>
      <c r="B15" s="80" t="s">
        <v>114</v>
      </c>
      <c r="C15" s="60">
        <v>60000</v>
      </c>
    </row>
    <row r="16" spans="1:3" x14ac:dyDescent="0.25">
      <c r="A16" s="56"/>
      <c r="B16" s="81" t="s">
        <v>106</v>
      </c>
      <c r="C16" s="61">
        <v>0.9</v>
      </c>
    </row>
    <row r="17" spans="1:3" ht="30" x14ac:dyDescent="0.25">
      <c r="A17" s="85" t="s">
        <v>117</v>
      </c>
      <c r="B17" s="80" t="s">
        <v>115</v>
      </c>
      <c r="C17" s="60"/>
    </row>
    <row r="18" spans="1:3" x14ac:dyDescent="0.25">
      <c r="A18" s="56"/>
      <c r="B18" s="81" t="s">
        <v>107</v>
      </c>
      <c r="C18" s="61"/>
    </row>
    <row r="19" spans="1:3" x14ac:dyDescent="0.25">
      <c r="B19" s="78" t="s">
        <v>105</v>
      </c>
    </row>
    <row r="20" spans="1:3" x14ac:dyDescent="0.25">
      <c r="A20" s="79"/>
    </row>
    <row r="21" spans="1:3" x14ac:dyDescent="0.25">
      <c r="A21" s="87" t="s">
        <v>97</v>
      </c>
      <c r="B21" s="87"/>
      <c r="C21" s="87"/>
    </row>
    <row r="22" spans="1:3" x14ac:dyDescent="0.25">
      <c r="A22" s="109" t="s">
        <v>20</v>
      </c>
      <c r="B22" s="109"/>
      <c r="C22" s="109"/>
    </row>
    <row r="23" spans="1:3" x14ac:dyDescent="0.25">
      <c r="B23" s="109" t="s">
        <v>43</v>
      </c>
      <c r="C23" s="109"/>
    </row>
    <row r="24" spans="1:3" x14ac:dyDescent="0.25">
      <c r="A24" s="93" t="s">
        <v>10</v>
      </c>
      <c r="B24" s="93" t="s">
        <v>92</v>
      </c>
      <c r="C24" s="93" t="s">
        <v>32</v>
      </c>
    </row>
    <row r="25" spans="1:3" x14ac:dyDescent="0.25">
      <c r="A25" s="94"/>
      <c r="B25" s="94"/>
      <c r="C25" s="94"/>
    </row>
    <row r="26" spans="1:3" x14ac:dyDescent="0.25">
      <c r="A26" s="32">
        <v>1</v>
      </c>
      <c r="B26" s="35" t="s">
        <v>110</v>
      </c>
      <c r="C26" s="58">
        <f>+'Иш ҳақи'!G41</f>
        <v>0</v>
      </c>
    </row>
    <row r="27" spans="1:3" x14ac:dyDescent="0.25">
      <c r="A27" s="32">
        <v>2</v>
      </c>
      <c r="B27" s="35" t="s">
        <v>2</v>
      </c>
      <c r="C27" s="58"/>
    </row>
    <row r="28" spans="1:3" ht="30" x14ac:dyDescent="0.25">
      <c r="A28" s="32">
        <v>3</v>
      </c>
      <c r="B28" s="35" t="s">
        <v>94</v>
      </c>
      <c r="C28" s="58">
        <f>+'Хом ашё материал'!F24</f>
        <v>0</v>
      </c>
    </row>
    <row r="29" spans="1:3" x14ac:dyDescent="0.25">
      <c r="A29" s="32">
        <v>4</v>
      </c>
      <c r="B29" s="35" t="s">
        <v>99</v>
      </c>
      <c r="C29" s="58">
        <f>+'Бошқа харажатлар'!F32</f>
        <v>0</v>
      </c>
    </row>
    <row r="30" spans="1:3" x14ac:dyDescent="0.25">
      <c r="A30" s="32">
        <v>5</v>
      </c>
      <c r="B30" s="35" t="s">
        <v>98</v>
      </c>
      <c r="C30" s="58"/>
    </row>
    <row r="31" spans="1:3" x14ac:dyDescent="0.25">
      <c r="A31" s="32">
        <v>6</v>
      </c>
      <c r="B31" s="57" t="s">
        <v>90</v>
      </c>
      <c r="C31" s="58"/>
    </row>
    <row r="32" spans="1:3" x14ac:dyDescent="0.25">
      <c r="A32" s="32"/>
      <c r="B32" s="57"/>
      <c r="C32" s="58"/>
    </row>
    <row r="33" spans="1:3" x14ac:dyDescent="0.25">
      <c r="A33" s="32">
        <v>7</v>
      </c>
      <c r="B33" s="57" t="s">
        <v>90</v>
      </c>
      <c r="C33" s="58"/>
    </row>
    <row r="34" spans="1:3" x14ac:dyDescent="0.25">
      <c r="A34" s="33"/>
      <c r="B34" s="36" t="s">
        <v>97</v>
      </c>
      <c r="C34" s="59">
        <f>SUM(C26:C33)</f>
        <v>0</v>
      </c>
    </row>
    <row r="35" spans="1:3" ht="30" x14ac:dyDescent="0.25">
      <c r="A35" s="84" t="s">
        <v>116</v>
      </c>
      <c r="B35" s="80" t="s">
        <v>108</v>
      </c>
      <c r="C35" s="60"/>
    </row>
    <row r="36" spans="1:3" x14ac:dyDescent="0.25">
      <c r="A36" s="56"/>
      <c r="B36" s="81" t="s">
        <v>109</v>
      </c>
      <c r="C36" s="61"/>
    </row>
    <row r="37" spans="1:3" x14ac:dyDescent="0.25">
      <c r="B37" s="78" t="s">
        <v>105</v>
      </c>
    </row>
    <row r="40" spans="1:3" x14ac:dyDescent="0.25">
      <c r="A40" s="87" t="s">
        <v>97</v>
      </c>
      <c r="B40" s="87"/>
      <c r="C40" s="87"/>
    </row>
    <row r="41" spans="1:3" x14ac:dyDescent="0.25">
      <c r="A41" s="109" t="s">
        <v>20</v>
      </c>
      <c r="B41" s="109"/>
      <c r="C41" s="109"/>
    </row>
    <row r="42" spans="1:3" x14ac:dyDescent="0.25">
      <c r="B42" s="109" t="s">
        <v>86</v>
      </c>
      <c r="C42" s="109"/>
    </row>
    <row r="43" spans="1:3" x14ac:dyDescent="0.25">
      <c r="A43" s="93" t="s">
        <v>10</v>
      </c>
      <c r="B43" s="93" t="s">
        <v>92</v>
      </c>
      <c r="C43" s="93" t="s">
        <v>32</v>
      </c>
    </row>
    <row r="44" spans="1:3" x14ac:dyDescent="0.25">
      <c r="A44" s="94"/>
      <c r="B44" s="94"/>
      <c r="C44" s="94"/>
    </row>
    <row r="45" spans="1:3" x14ac:dyDescent="0.25">
      <c r="A45" s="32">
        <v>1</v>
      </c>
      <c r="B45" s="35" t="s">
        <v>110</v>
      </c>
      <c r="C45" s="58">
        <f>+'Иш ҳақи'!G68</f>
        <v>0</v>
      </c>
    </row>
    <row r="46" spans="1:3" x14ac:dyDescent="0.25">
      <c r="A46" s="32">
        <v>2</v>
      </c>
      <c r="B46" s="35" t="s">
        <v>2</v>
      </c>
      <c r="C46" s="58"/>
    </row>
    <row r="47" spans="1:3" ht="30" x14ac:dyDescent="0.25">
      <c r="A47" s="32">
        <v>3</v>
      </c>
      <c r="B47" s="35" t="s">
        <v>94</v>
      </c>
      <c r="C47" s="58">
        <f>+'Хом ашё материал'!F38</f>
        <v>0</v>
      </c>
    </row>
    <row r="48" spans="1:3" x14ac:dyDescent="0.25">
      <c r="A48" s="32">
        <v>4</v>
      </c>
      <c r="B48" s="35" t="s">
        <v>99</v>
      </c>
      <c r="C48" s="58">
        <f>+'Бошқа харажатлар'!F51</f>
        <v>0</v>
      </c>
    </row>
    <row r="49" spans="1:3" x14ac:dyDescent="0.25">
      <c r="A49" s="32">
        <v>5</v>
      </c>
      <c r="B49" s="35" t="s">
        <v>98</v>
      </c>
      <c r="C49" s="58"/>
    </row>
    <row r="50" spans="1:3" x14ac:dyDescent="0.25">
      <c r="A50" s="32">
        <v>6</v>
      </c>
      <c r="B50" s="57" t="s">
        <v>90</v>
      </c>
      <c r="C50" s="58"/>
    </row>
    <row r="51" spans="1:3" x14ac:dyDescent="0.25">
      <c r="A51" s="32">
        <v>7</v>
      </c>
      <c r="B51" s="57" t="s">
        <v>90</v>
      </c>
      <c r="C51" s="58"/>
    </row>
    <row r="52" spans="1:3" x14ac:dyDescent="0.25">
      <c r="A52" s="33"/>
      <c r="B52" s="36" t="s">
        <v>97</v>
      </c>
      <c r="C52" s="59">
        <f>SUM(C45:C51)</f>
        <v>0</v>
      </c>
    </row>
    <row r="53" spans="1:3" ht="30" x14ac:dyDescent="0.25">
      <c r="A53" s="84" t="s">
        <v>116</v>
      </c>
      <c r="B53" s="80" t="s">
        <v>108</v>
      </c>
      <c r="C53" s="60"/>
    </row>
    <row r="54" spans="1:3" x14ac:dyDescent="0.25">
      <c r="A54" s="56"/>
      <c r="B54" s="81" t="s">
        <v>109</v>
      </c>
      <c r="C54" s="61"/>
    </row>
    <row r="55" spans="1:3" x14ac:dyDescent="0.25">
      <c r="B55" s="78" t="s">
        <v>105</v>
      </c>
    </row>
  </sheetData>
  <sheetProtection algorithmName="SHA-512" hashValue="3zP+wSQvMoZd1DUakL0bbTwvohtFFKdc0ePmzPVa/WGOSjI4nCVz/Q/v8Li/9tT8H72AZzPrPDwNMzVdiPVdXg==" saltValue="fr54zHFk7qnuFNnrVu28XA==" spinCount="100000" sheet="1" formatCells="0" formatColumns="0" formatRows="0" insertColumns="0" insertRows="0" deleteColumns="0" deleteRows="0"/>
  <protectedRanges>
    <protectedRange sqref="A1:XFD4 A8:XFD8 A11:XFD13 A15:XFD25 A27:XFD27 A30:XFD33 A35:XFD44 A46:XFD46 A49:XFD51 A53:XFD64" name="Диапазон1"/>
  </protectedRanges>
  <mergeCells count="18">
    <mergeCell ref="A43:A44"/>
    <mergeCell ref="B43:B44"/>
    <mergeCell ref="C43:C44"/>
    <mergeCell ref="B4:C4"/>
    <mergeCell ref="A21:C21"/>
    <mergeCell ref="A22:C22"/>
    <mergeCell ref="B23:C23"/>
    <mergeCell ref="A24:A25"/>
    <mergeCell ref="B24:B25"/>
    <mergeCell ref="C24:C25"/>
    <mergeCell ref="A40:C40"/>
    <mergeCell ref="A41:C41"/>
    <mergeCell ref="B42:C42"/>
    <mergeCell ref="A2:C2"/>
    <mergeCell ref="A3:C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35"/>
  <sheetViews>
    <sheetView view="pageBreakPreview" topLeftCell="A7" zoomScale="115" zoomScaleNormal="100" zoomScaleSheetLayoutView="115" workbookViewId="0">
      <selection activeCell="B7" sqref="B7"/>
    </sheetView>
  </sheetViews>
  <sheetFormatPr defaultRowHeight="15" x14ac:dyDescent="0.25"/>
  <cols>
    <col min="1" max="1" width="6.28515625" style="34" customWidth="1"/>
    <col min="2" max="2" width="36.5703125" style="1" customWidth="1"/>
    <col min="3" max="3" width="17.42578125" style="1" customWidth="1"/>
    <col min="4" max="4" width="15" style="1" customWidth="1"/>
    <col min="5" max="5" width="19.28515625" style="1" customWidth="1"/>
    <col min="6" max="6" width="19.85546875" style="1" customWidth="1"/>
    <col min="7" max="7" width="15.28515625" customWidth="1"/>
    <col min="8" max="8" width="13.85546875" customWidth="1"/>
  </cols>
  <sheetData>
    <row r="2" spans="1:6" x14ac:dyDescent="0.25">
      <c r="A2" s="87" t="s">
        <v>91</v>
      </c>
      <c r="B2" s="87"/>
      <c r="C2" s="87"/>
      <c r="D2" s="87"/>
      <c r="E2" s="87"/>
      <c r="F2" s="87"/>
    </row>
    <row r="3" spans="1:6" x14ac:dyDescent="0.25">
      <c r="A3" s="109" t="s">
        <v>20</v>
      </c>
      <c r="B3" s="109"/>
      <c r="C3" s="109"/>
      <c r="D3" s="109"/>
      <c r="E3" s="109"/>
      <c r="F3" s="109"/>
    </row>
    <row r="4" spans="1:6" x14ac:dyDescent="0.25">
      <c r="A4" s="12"/>
      <c r="B4" s="12"/>
      <c r="C4" s="95" t="s">
        <v>41</v>
      </c>
      <c r="D4" s="95"/>
      <c r="E4" s="12"/>
      <c r="F4" s="12"/>
    </row>
    <row r="5" spans="1:6" x14ac:dyDescent="0.25">
      <c r="A5" s="93" t="s">
        <v>10</v>
      </c>
      <c r="B5" s="93" t="s">
        <v>28</v>
      </c>
      <c r="C5" s="93" t="s">
        <v>29</v>
      </c>
      <c r="D5" s="93" t="s">
        <v>30</v>
      </c>
      <c r="E5" s="93" t="s">
        <v>31</v>
      </c>
      <c r="F5" s="93" t="s">
        <v>32</v>
      </c>
    </row>
    <row r="6" spans="1:6" x14ac:dyDescent="0.25">
      <c r="A6" s="94"/>
      <c r="B6" s="94"/>
      <c r="C6" s="94"/>
      <c r="D6" s="94"/>
      <c r="E6" s="94"/>
      <c r="F6" s="94"/>
    </row>
    <row r="7" spans="1:6" x14ac:dyDescent="0.25">
      <c r="A7" s="32">
        <v>1</v>
      </c>
      <c r="B7" s="28"/>
      <c r="C7" s="28"/>
      <c r="D7" s="29"/>
      <c r="E7" s="29"/>
      <c r="F7" s="40">
        <f>+E7*D7</f>
        <v>0</v>
      </c>
    </row>
    <row r="8" spans="1:6" x14ac:dyDescent="0.25">
      <c r="A8" s="32">
        <v>2</v>
      </c>
      <c r="B8" s="28"/>
      <c r="C8" s="28"/>
      <c r="D8" s="29"/>
      <c r="E8" s="29"/>
      <c r="F8" s="40">
        <f t="shared" ref="F8:F9" si="0">+E8*D8</f>
        <v>0</v>
      </c>
    </row>
    <row r="9" spans="1:6" x14ac:dyDescent="0.25">
      <c r="A9" s="32">
        <v>3</v>
      </c>
      <c r="B9" s="28"/>
      <c r="C9" s="28"/>
      <c r="D9" s="29"/>
      <c r="E9" s="29"/>
      <c r="F9" s="40">
        <f t="shared" si="0"/>
        <v>0</v>
      </c>
    </row>
    <row r="10" spans="1:6" x14ac:dyDescent="0.25">
      <c r="A10" s="32" t="s">
        <v>90</v>
      </c>
      <c r="B10" s="28" t="s">
        <v>90</v>
      </c>
      <c r="C10" s="28"/>
      <c r="D10" s="29"/>
      <c r="E10" s="29"/>
      <c r="F10" s="40">
        <f>+E10*D10</f>
        <v>0</v>
      </c>
    </row>
    <row r="11" spans="1:6" s="55" customFormat="1" x14ac:dyDescent="0.25">
      <c r="A11" s="53"/>
      <c r="B11" s="62" t="s">
        <v>23</v>
      </c>
      <c r="C11" s="62"/>
      <c r="D11" s="52">
        <f>+SUM(D7:D10)</f>
        <v>0</v>
      </c>
      <c r="E11" s="62"/>
      <c r="F11" s="52">
        <f>+SUM(F7:F10)</f>
        <v>0</v>
      </c>
    </row>
    <row r="13" spans="1:6" x14ac:dyDescent="0.25">
      <c r="A13" s="107"/>
      <c r="B13" s="107"/>
      <c r="C13" s="107"/>
      <c r="D13" s="107"/>
      <c r="E13" s="107"/>
      <c r="F13" s="107"/>
    </row>
    <row r="14" spans="1:6" x14ac:dyDescent="0.25">
      <c r="A14" s="87" t="s">
        <v>91</v>
      </c>
      <c r="B14" s="87"/>
      <c r="C14" s="87"/>
      <c r="D14" s="87"/>
      <c r="E14" s="87"/>
      <c r="F14" s="87"/>
    </row>
    <row r="15" spans="1:6" x14ac:dyDescent="0.25">
      <c r="A15" s="109" t="s">
        <v>20</v>
      </c>
      <c r="B15" s="109"/>
      <c r="C15" s="109"/>
      <c r="D15" s="109"/>
      <c r="E15" s="109"/>
      <c r="F15" s="109"/>
    </row>
    <row r="16" spans="1:6" x14ac:dyDescent="0.25">
      <c r="A16" s="12"/>
      <c r="B16" s="12"/>
      <c r="C16" s="95" t="s">
        <v>43</v>
      </c>
      <c r="D16" s="95"/>
      <c r="E16" s="12"/>
      <c r="F16" s="12"/>
    </row>
    <row r="17" spans="1:6" x14ac:dyDescent="0.25">
      <c r="A17" s="93" t="s">
        <v>10</v>
      </c>
      <c r="B17" s="93" t="s">
        <v>28</v>
      </c>
      <c r="C17" s="93" t="s">
        <v>29</v>
      </c>
      <c r="D17" s="93" t="s">
        <v>30</v>
      </c>
      <c r="E17" s="93" t="s">
        <v>31</v>
      </c>
      <c r="F17" s="93" t="s">
        <v>32</v>
      </c>
    </row>
    <row r="18" spans="1:6" x14ac:dyDescent="0.25">
      <c r="A18" s="94"/>
      <c r="B18" s="94"/>
      <c r="C18" s="94"/>
      <c r="D18" s="94"/>
      <c r="E18" s="94"/>
      <c r="F18" s="94"/>
    </row>
    <row r="19" spans="1:6" x14ac:dyDescent="0.25">
      <c r="A19" s="32">
        <v>1</v>
      </c>
      <c r="B19" s="28"/>
      <c r="C19" s="28"/>
      <c r="D19" s="29"/>
      <c r="E19" s="29"/>
      <c r="F19" s="40">
        <f>+E19*D19</f>
        <v>0</v>
      </c>
    </row>
    <row r="20" spans="1:6" x14ac:dyDescent="0.25">
      <c r="A20" s="32">
        <v>2</v>
      </c>
      <c r="B20" s="28"/>
      <c r="C20" s="28"/>
      <c r="D20" s="29"/>
      <c r="E20" s="29"/>
      <c r="F20" s="40">
        <f t="shared" ref="F20:F21" si="1">+E20*D20</f>
        <v>0</v>
      </c>
    </row>
    <row r="21" spans="1:6" x14ac:dyDescent="0.25">
      <c r="A21" s="32">
        <v>3</v>
      </c>
      <c r="B21" s="28"/>
      <c r="C21" s="28"/>
      <c r="D21" s="29"/>
      <c r="E21" s="29"/>
      <c r="F21" s="40">
        <f t="shared" si="1"/>
        <v>0</v>
      </c>
    </row>
    <row r="22" spans="1:6" x14ac:dyDescent="0.25">
      <c r="A22" s="32" t="s">
        <v>90</v>
      </c>
      <c r="B22" s="28" t="s">
        <v>90</v>
      </c>
      <c r="C22" s="28"/>
      <c r="D22" s="29"/>
      <c r="E22" s="29"/>
      <c r="F22" s="40">
        <f>+E22*D22</f>
        <v>0</v>
      </c>
    </row>
    <row r="23" spans="1:6" s="55" customFormat="1" x14ac:dyDescent="0.25">
      <c r="A23" s="53"/>
      <c r="B23" s="62" t="s">
        <v>23</v>
      </c>
      <c r="C23" s="62"/>
      <c r="D23" s="52">
        <f>+SUM(D19:D22)</f>
        <v>0</v>
      </c>
      <c r="E23" s="62"/>
      <c r="F23" s="52">
        <f>+SUM(F19:F22)</f>
        <v>0</v>
      </c>
    </row>
    <row r="26" spans="1:6" x14ac:dyDescent="0.25">
      <c r="A26" s="87" t="s">
        <v>91</v>
      </c>
      <c r="B26" s="87"/>
      <c r="C26" s="87"/>
      <c r="D26" s="87"/>
      <c r="E26" s="87"/>
      <c r="F26" s="87"/>
    </row>
    <row r="27" spans="1:6" x14ac:dyDescent="0.25">
      <c r="A27" s="109" t="s">
        <v>20</v>
      </c>
      <c r="B27" s="109"/>
      <c r="C27" s="109"/>
      <c r="D27" s="109"/>
      <c r="E27" s="109"/>
      <c r="F27" s="109"/>
    </row>
    <row r="28" spans="1:6" x14ac:dyDescent="0.25">
      <c r="A28" s="12"/>
      <c r="B28" s="12"/>
      <c r="C28" s="95" t="s">
        <v>86</v>
      </c>
      <c r="D28" s="95"/>
      <c r="E28" s="12"/>
      <c r="F28" s="12"/>
    </row>
    <row r="29" spans="1:6" x14ac:dyDescent="0.25">
      <c r="A29" s="93" t="s">
        <v>10</v>
      </c>
      <c r="B29" s="93" t="s">
        <v>28</v>
      </c>
      <c r="C29" s="93" t="s">
        <v>29</v>
      </c>
      <c r="D29" s="93" t="s">
        <v>30</v>
      </c>
      <c r="E29" s="93" t="s">
        <v>31</v>
      </c>
      <c r="F29" s="93" t="s">
        <v>32</v>
      </c>
    </row>
    <row r="30" spans="1:6" x14ac:dyDescent="0.25">
      <c r="A30" s="94"/>
      <c r="B30" s="94"/>
      <c r="C30" s="94"/>
      <c r="D30" s="94"/>
      <c r="E30" s="94"/>
      <c r="F30" s="94"/>
    </row>
    <row r="31" spans="1:6" x14ac:dyDescent="0.25">
      <c r="A31" s="32">
        <v>1</v>
      </c>
      <c r="B31" s="28"/>
      <c r="C31" s="28"/>
      <c r="D31" s="29"/>
      <c r="E31" s="29"/>
      <c r="F31" s="40">
        <f>+E31*D31</f>
        <v>0</v>
      </c>
    </row>
    <row r="32" spans="1:6" x14ac:dyDescent="0.25">
      <c r="A32" s="32">
        <v>2</v>
      </c>
      <c r="B32" s="28"/>
      <c r="C32" s="28"/>
      <c r="D32" s="29"/>
      <c r="E32" s="29"/>
      <c r="F32" s="40">
        <f t="shared" ref="F32:F33" si="2">+E32*D32</f>
        <v>0</v>
      </c>
    </row>
    <row r="33" spans="1:6" x14ac:dyDescent="0.25">
      <c r="A33" s="32">
        <v>3</v>
      </c>
      <c r="B33" s="28"/>
      <c r="C33" s="28"/>
      <c r="D33" s="29"/>
      <c r="E33" s="29"/>
      <c r="F33" s="40">
        <f t="shared" si="2"/>
        <v>0</v>
      </c>
    </row>
    <row r="34" spans="1:6" x14ac:dyDescent="0.25">
      <c r="A34" s="32" t="s">
        <v>90</v>
      </c>
      <c r="B34" s="28" t="s">
        <v>90</v>
      </c>
      <c r="C34" s="28"/>
      <c r="D34" s="29"/>
      <c r="E34" s="29"/>
      <c r="F34" s="40">
        <f>+E34*D34</f>
        <v>0</v>
      </c>
    </row>
    <row r="35" spans="1:6" s="55" customFormat="1" x14ac:dyDescent="0.25">
      <c r="A35" s="53"/>
      <c r="B35" s="62" t="s">
        <v>23</v>
      </c>
      <c r="C35" s="62"/>
      <c r="D35" s="52">
        <f>+SUM(D31:D34)</f>
        <v>0</v>
      </c>
      <c r="E35" s="62"/>
      <c r="F35" s="52">
        <f>+SUM(F31:F34)</f>
        <v>0</v>
      </c>
    </row>
  </sheetData>
  <sheetProtection algorithmName="SHA-512" hashValue="mYbUte40+cCLQVgeg2PIMxSglthH2MIB006PskGKwMLisvUoeMBIK34xr6BogVC3QtuRa7TGRqjwMv7USFudBQ==" saltValue="6Es9rm8KU32JwjHiw2v+Dg==" spinCount="100000" sheet="1" formatCells="0" formatColumns="0" formatRows="0" insertColumns="0" insertRows="0" deleteColumns="0" deleteRows="0"/>
  <protectedRanges>
    <protectedRange sqref="A1:XFD10 A12:XFD22 A24:XFD34 A36:XFD66" name="Диапазон1"/>
  </protectedRanges>
  <mergeCells count="28">
    <mergeCell ref="F29:F30"/>
    <mergeCell ref="F17:F18"/>
    <mergeCell ref="A26:F26"/>
    <mergeCell ref="A27:F27"/>
    <mergeCell ref="C28:D28"/>
    <mergeCell ref="A29:A30"/>
    <mergeCell ref="B29:B30"/>
    <mergeCell ref="C29:C30"/>
    <mergeCell ref="D29:D30"/>
    <mergeCell ref="E29:E30"/>
    <mergeCell ref="E17:E18"/>
    <mergeCell ref="C16:D16"/>
    <mergeCell ref="A17:A18"/>
    <mergeCell ref="B17:B18"/>
    <mergeCell ref="C17:C18"/>
    <mergeCell ref="D17:D18"/>
    <mergeCell ref="A13:F13"/>
    <mergeCell ref="A14:F14"/>
    <mergeCell ref="A3:F3"/>
    <mergeCell ref="C4:D4"/>
    <mergeCell ref="A15:F15"/>
    <mergeCell ref="A2:F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6" orientation="portrait" verticalDpi="0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35"/>
  <sheetViews>
    <sheetView topLeftCell="A22" workbookViewId="0">
      <selection activeCell="P8" sqref="P8"/>
    </sheetView>
  </sheetViews>
  <sheetFormatPr defaultRowHeight="15" x14ac:dyDescent="0.25"/>
  <cols>
    <col min="1" max="1" width="23.28515625" customWidth="1"/>
    <col min="2" max="2" width="5.7109375" style="1" customWidth="1"/>
    <col min="3" max="3" width="12.42578125" style="1" customWidth="1"/>
    <col min="4" max="4" width="12.140625" style="1" customWidth="1"/>
    <col min="5" max="5" width="12" style="1" customWidth="1"/>
    <col min="6" max="6" width="12.42578125" style="1" customWidth="1"/>
    <col min="7" max="7" width="12" style="1" customWidth="1"/>
    <col min="8" max="8" width="12.42578125" style="1" customWidth="1"/>
    <col min="9" max="9" width="12.5703125" style="1" customWidth="1"/>
    <col min="10" max="10" width="12.42578125" style="1" customWidth="1"/>
  </cols>
  <sheetData>
    <row r="2" spans="1:10" ht="18.75" x14ac:dyDescent="0.25">
      <c r="A2" s="111" t="s">
        <v>104</v>
      </c>
      <c r="B2" s="111"/>
      <c r="C2" s="111"/>
      <c r="D2" s="111"/>
      <c r="E2" s="111"/>
      <c r="F2" s="111"/>
      <c r="G2" s="111"/>
      <c r="H2" s="111"/>
      <c r="I2" s="111"/>
      <c r="J2" s="111"/>
    </row>
    <row r="4" spans="1:10" x14ac:dyDescent="0.25">
      <c r="A4" s="112" t="s">
        <v>39</v>
      </c>
      <c r="B4" s="110" t="s">
        <v>40</v>
      </c>
      <c r="C4" s="110" t="s">
        <v>41</v>
      </c>
      <c r="D4" s="110"/>
      <c r="E4" s="110" t="s">
        <v>43</v>
      </c>
      <c r="F4" s="110"/>
      <c r="G4" s="110" t="s">
        <v>86</v>
      </c>
      <c r="H4" s="110"/>
      <c r="I4" s="110" t="s">
        <v>44</v>
      </c>
      <c r="J4" s="110"/>
    </row>
    <row r="5" spans="1:10" x14ac:dyDescent="0.25">
      <c r="A5" s="112"/>
      <c r="B5" s="110"/>
      <c r="C5" s="110" t="s">
        <v>42</v>
      </c>
      <c r="D5" s="110"/>
      <c r="E5" s="110" t="s">
        <v>42</v>
      </c>
      <c r="F5" s="110"/>
      <c r="G5" s="110" t="s">
        <v>42</v>
      </c>
      <c r="H5" s="110"/>
      <c r="I5" s="110"/>
      <c r="J5" s="110"/>
    </row>
    <row r="6" spans="1:10" ht="28.5" x14ac:dyDescent="0.25">
      <c r="A6" s="112"/>
      <c r="B6" s="110"/>
      <c r="C6" s="70" t="s">
        <v>45</v>
      </c>
      <c r="D6" s="70" t="s">
        <v>46</v>
      </c>
      <c r="E6" s="70" t="s">
        <v>45</v>
      </c>
      <c r="F6" s="70" t="s">
        <v>46</v>
      </c>
      <c r="G6" s="70" t="s">
        <v>45</v>
      </c>
      <c r="H6" s="70" t="s">
        <v>46</v>
      </c>
      <c r="I6" s="70" t="s">
        <v>45</v>
      </c>
      <c r="J6" s="70" t="s">
        <v>46</v>
      </c>
    </row>
    <row r="7" spans="1:10" x14ac:dyDescent="0.25">
      <c r="A7" s="19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</row>
    <row r="8" spans="1:10" ht="29.25" customHeight="1" x14ac:dyDescent="0.25">
      <c r="A8" s="20" t="s">
        <v>47</v>
      </c>
      <c r="B8" s="72" t="s">
        <v>76</v>
      </c>
      <c r="C8" s="73">
        <f>+'Сотиш режаси'!F11</f>
        <v>0</v>
      </c>
      <c r="D8" s="74" t="s">
        <v>48</v>
      </c>
      <c r="E8" s="73">
        <f>+'Сотиш режаси'!F23</f>
        <v>0</v>
      </c>
      <c r="F8" s="74" t="s">
        <v>48</v>
      </c>
      <c r="G8" s="73">
        <f>+'Сотиш режаси'!F35</f>
        <v>0</v>
      </c>
      <c r="H8" s="74" t="s">
        <v>48</v>
      </c>
      <c r="I8" s="74">
        <f>+C8+E8+G8</f>
        <v>0</v>
      </c>
      <c r="J8" s="74" t="s">
        <v>48</v>
      </c>
    </row>
    <row r="9" spans="1:10" ht="21.75" customHeight="1" x14ac:dyDescent="0.25">
      <c r="A9" s="20" t="s">
        <v>49</v>
      </c>
      <c r="B9" s="72" t="s">
        <v>77</v>
      </c>
      <c r="C9" s="74" t="s">
        <v>48</v>
      </c>
      <c r="D9" s="75"/>
      <c r="E9" s="74" t="s">
        <v>48</v>
      </c>
      <c r="F9" s="75"/>
      <c r="G9" s="74" t="s">
        <v>48</v>
      </c>
      <c r="H9" s="75"/>
      <c r="I9" s="74" t="s">
        <v>48</v>
      </c>
      <c r="J9" s="74">
        <f>+D9+F9+H9</f>
        <v>0</v>
      </c>
    </row>
    <row r="10" spans="1:10" ht="42" customHeight="1" x14ac:dyDescent="0.25">
      <c r="A10" s="20" t="s">
        <v>50</v>
      </c>
      <c r="B10" s="72" t="s">
        <v>78</v>
      </c>
      <c r="C10" s="68">
        <f>+C8-D9</f>
        <v>0</v>
      </c>
      <c r="D10" s="74" t="s">
        <v>48</v>
      </c>
      <c r="E10" s="68">
        <f>+E8-F9</f>
        <v>0</v>
      </c>
      <c r="F10" s="74" t="s">
        <v>48</v>
      </c>
      <c r="G10" s="68">
        <f>+G8-H9</f>
        <v>0</v>
      </c>
      <c r="H10" s="74" t="s">
        <v>48</v>
      </c>
      <c r="I10" s="74">
        <f>+C10+E10+G10</f>
        <v>0</v>
      </c>
      <c r="J10" s="74" t="s">
        <v>48</v>
      </c>
    </row>
    <row r="11" spans="1:10" ht="40.5" customHeight="1" x14ac:dyDescent="0.25">
      <c r="A11" s="20" t="s">
        <v>51</v>
      </c>
      <c r="B11" s="72" t="s">
        <v>79</v>
      </c>
      <c r="C11" s="74" t="s">
        <v>48</v>
      </c>
      <c r="D11" s="69">
        <f>+Таннарх!C14</f>
        <v>0</v>
      </c>
      <c r="E11" s="74" t="s">
        <v>48</v>
      </c>
      <c r="F11" s="69">
        <f>+Таннарх!C34</f>
        <v>0</v>
      </c>
      <c r="G11" s="74" t="s">
        <v>48</v>
      </c>
      <c r="H11" s="69">
        <f>+Таннарх!C52</f>
        <v>0</v>
      </c>
      <c r="I11" s="74" t="s">
        <v>48</v>
      </c>
      <c r="J11" s="74">
        <f>+D11+F11+H11</f>
        <v>0</v>
      </c>
    </row>
    <row r="12" spans="1:10" ht="49.5" customHeight="1" x14ac:dyDescent="0.25">
      <c r="A12" s="20" t="s">
        <v>52</v>
      </c>
      <c r="B12" s="72" t="s">
        <v>80</v>
      </c>
      <c r="C12" s="68">
        <f>+IF((C10-D11)&gt;0,+C10-D11,0)</f>
        <v>0</v>
      </c>
      <c r="D12" s="68">
        <f>+IF((C10-D11)&gt;0,0,(C10-D11)*(-1))</f>
        <v>0</v>
      </c>
      <c r="E12" s="68">
        <f>+IF((E10-F11)&gt;0,+E10-F11,0)</f>
        <v>0</v>
      </c>
      <c r="F12" s="68">
        <f>+IF((E10-F11)&gt;0,0,(E10-F11)*(-1))</f>
        <v>0</v>
      </c>
      <c r="G12" s="68">
        <f>+IF((G10-H11)&gt;0,+G10-H11,0)</f>
        <v>0</v>
      </c>
      <c r="H12" s="68">
        <f>+IF((G10-H11)&gt;0,0,(G10-H11)*(-1))</f>
        <v>0</v>
      </c>
      <c r="I12" s="74">
        <f>+C12+E12+G12</f>
        <v>0</v>
      </c>
      <c r="J12" s="74">
        <f t="shared" ref="J12:J16" si="0">+D12+F12+H12</f>
        <v>0</v>
      </c>
    </row>
    <row r="13" spans="1:10" ht="38.25" customHeight="1" x14ac:dyDescent="0.25">
      <c r="A13" s="20" t="s">
        <v>53</v>
      </c>
      <c r="B13" s="72" t="s">
        <v>81</v>
      </c>
      <c r="C13" s="74" t="s">
        <v>48</v>
      </c>
      <c r="D13" s="68">
        <f>+D14+D15+D16</f>
        <v>0</v>
      </c>
      <c r="E13" s="74" t="s">
        <v>48</v>
      </c>
      <c r="F13" s="68">
        <f>+F14+F15+F16</f>
        <v>0</v>
      </c>
      <c r="G13" s="74" t="s">
        <v>48</v>
      </c>
      <c r="H13" s="68">
        <f>+H14+H15+H16</f>
        <v>0</v>
      </c>
      <c r="I13" s="74" t="s">
        <v>48</v>
      </c>
      <c r="J13" s="74">
        <f t="shared" si="0"/>
        <v>0</v>
      </c>
    </row>
    <row r="14" spans="1:10" ht="20.25" customHeight="1" x14ac:dyDescent="0.25">
      <c r="A14" s="20" t="s">
        <v>54</v>
      </c>
      <c r="B14" s="72" t="s">
        <v>82</v>
      </c>
      <c r="C14" s="74" t="s">
        <v>48</v>
      </c>
      <c r="D14" s="69"/>
      <c r="E14" s="74" t="s">
        <v>48</v>
      </c>
      <c r="F14" s="69"/>
      <c r="G14" s="74" t="s">
        <v>48</v>
      </c>
      <c r="H14" s="69"/>
      <c r="I14" s="74" t="s">
        <v>48</v>
      </c>
      <c r="J14" s="74">
        <f t="shared" si="0"/>
        <v>0</v>
      </c>
    </row>
    <row r="15" spans="1:10" ht="22.5" customHeight="1" x14ac:dyDescent="0.25">
      <c r="A15" s="20" t="s">
        <v>55</v>
      </c>
      <c r="B15" s="72" t="s">
        <v>83</v>
      </c>
      <c r="C15" s="74" t="s">
        <v>48</v>
      </c>
      <c r="D15" s="69">
        <f>+'Бошқа харажатлар'!F7+'Иш ҳақи'!G8</f>
        <v>0</v>
      </c>
      <c r="E15" s="74" t="s">
        <v>48</v>
      </c>
      <c r="F15" s="69">
        <f>+'Бошқа харажатлар'!F27+'Иш ҳақи'!G35</f>
        <v>0</v>
      </c>
      <c r="G15" s="74" t="s">
        <v>48</v>
      </c>
      <c r="H15" s="69">
        <f>+'Бошқа харажатлар'!F46+'Иш ҳақи'!G62</f>
        <v>0</v>
      </c>
      <c r="I15" s="74" t="s">
        <v>48</v>
      </c>
      <c r="J15" s="74">
        <f t="shared" si="0"/>
        <v>0</v>
      </c>
    </row>
    <row r="16" spans="1:10" ht="22.5" customHeight="1" x14ac:dyDescent="0.25">
      <c r="A16" s="20" t="s">
        <v>56</v>
      </c>
      <c r="B16" s="72" t="s">
        <v>84</v>
      </c>
      <c r="C16" s="74" t="s">
        <v>48</v>
      </c>
      <c r="D16" s="69"/>
      <c r="E16" s="74" t="s">
        <v>48</v>
      </c>
      <c r="F16" s="69"/>
      <c r="G16" s="74" t="s">
        <v>48</v>
      </c>
      <c r="H16" s="69"/>
      <c r="I16" s="74" t="s">
        <v>48</v>
      </c>
      <c r="J16" s="74">
        <f t="shared" si="0"/>
        <v>0</v>
      </c>
    </row>
    <row r="17" spans="1:10" ht="29.25" customHeight="1" x14ac:dyDescent="0.25">
      <c r="A17" s="20" t="s">
        <v>57</v>
      </c>
      <c r="B17" s="72" t="s">
        <v>85</v>
      </c>
      <c r="C17" s="69"/>
      <c r="D17" s="74" t="s">
        <v>48</v>
      </c>
      <c r="E17" s="69"/>
      <c r="F17" s="74" t="s">
        <v>48</v>
      </c>
      <c r="G17" s="69"/>
      <c r="H17" s="74" t="s">
        <v>48</v>
      </c>
      <c r="I17" s="74">
        <f t="shared" ref="I17:I24" si="1">+C17+E17+G17</f>
        <v>0</v>
      </c>
      <c r="J17" s="74" t="s">
        <v>48</v>
      </c>
    </row>
    <row r="18" spans="1:10" ht="38.25" customHeight="1" x14ac:dyDescent="0.25">
      <c r="A18" s="20" t="s">
        <v>58</v>
      </c>
      <c r="B18" s="72">
        <v>100</v>
      </c>
      <c r="C18" s="68">
        <f>+IF((C12-D13-D12+C17)&gt;0,+C12-D13-D12+C17,0)</f>
        <v>0</v>
      </c>
      <c r="D18" s="68">
        <f>+IF((C12-D13-D12+C17)&gt;0,0,(C12-D13-D12+C17)*(-1))</f>
        <v>0</v>
      </c>
      <c r="E18" s="68">
        <f>+IF((E12-F13+E17)&gt;0,+E12-F13+E17,0)</f>
        <v>0</v>
      </c>
      <c r="F18" s="68">
        <f>+IF((E12-F13+E17)&gt;0,0,(E12-F13+E17)*(-1))</f>
        <v>0</v>
      </c>
      <c r="G18" s="68">
        <f>+IF((G12-H13+G17)&gt;0,+G12-H13+G17,0)</f>
        <v>0</v>
      </c>
      <c r="H18" s="68">
        <f>+IF((G12-H13+G17)&gt;0,0,(G12-H13+G17)*(-1))</f>
        <v>0</v>
      </c>
      <c r="I18" s="74">
        <f t="shared" si="1"/>
        <v>0</v>
      </c>
      <c r="J18" s="74">
        <f>+D18+F18+H18</f>
        <v>0</v>
      </c>
    </row>
    <row r="19" spans="1:10" ht="49.5" customHeight="1" x14ac:dyDescent="0.25">
      <c r="A19" s="20" t="s">
        <v>59</v>
      </c>
      <c r="B19" s="72">
        <v>110</v>
      </c>
      <c r="C19" s="68">
        <f>+C20+C21+C22+C23+C24</f>
        <v>0</v>
      </c>
      <c r="D19" s="74" t="s">
        <v>48</v>
      </c>
      <c r="E19" s="68">
        <f>+E20+E21+E22+E23+E24</f>
        <v>0</v>
      </c>
      <c r="F19" s="74" t="s">
        <v>48</v>
      </c>
      <c r="G19" s="68">
        <f>+G20+G21+G22+G23+G24</f>
        <v>0</v>
      </c>
      <c r="H19" s="74" t="s">
        <v>48</v>
      </c>
      <c r="I19" s="74">
        <f t="shared" si="1"/>
        <v>0</v>
      </c>
      <c r="J19" s="74" t="s">
        <v>48</v>
      </c>
    </row>
    <row r="20" spans="1:10" ht="29.25" customHeight="1" x14ac:dyDescent="0.25">
      <c r="A20" s="20" t="s">
        <v>60</v>
      </c>
      <c r="B20" s="72">
        <v>120</v>
      </c>
      <c r="C20" s="69"/>
      <c r="D20" s="74" t="s">
        <v>48</v>
      </c>
      <c r="E20" s="69"/>
      <c r="F20" s="74" t="s">
        <v>48</v>
      </c>
      <c r="G20" s="69"/>
      <c r="H20" s="74" t="s">
        <v>48</v>
      </c>
      <c r="I20" s="74">
        <f t="shared" si="1"/>
        <v>0</v>
      </c>
      <c r="J20" s="74" t="s">
        <v>48</v>
      </c>
    </row>
    <row r="21" spans="1:10" ht="25.5" customHeight="1" x14ac:dyDescent="0.25">
      <c r="A21" s="20" t="s">
        <v>61</v>
      </c>
      <c r="B21" s="72">
        <v>130</v>
      </c>
      <c r="C21" s="69"/>
      <c r="D21" s="74" t="s">
        <v>48</v>
      </c>
      <c r="E21" s="69"/>
      <c r="F21" s="74" t="s">
        <v>48</v>
      </c>
      <c r="G21" s="69"/>
      <c r="H21" s="74" t="s">
        <v>48</v>
      </c>
      <c r="I21" s="74">
        <f t="shared" si="1"/>
        <v>0</v>
      </c>
      <c r="J21" s="74" t="s">
        <v>48</v>
      </c>
    </row>
    <row r="22" spans="1:10" ht="26.25" customHeight="1" x14ac:dyDescent="0.25">
      <c r="A22" s="20" t="s">
        <v>62</v>
      </c>
      <c r="B22" s="72">
        <v>140</v>
      </c>
      <c r="C22" s="69"/>
      <c r="D22" s="74" t="s">
        <v>48</v>
      </c>
      <c r="E22" s="69"/>
      <c r="F22" s="74" t="s">
        <v>48</v>
      </c>
      <c r="G22" s="69"/>
      <c r="H22" s="74" t="s">
        <v>48</v>
      </c>
      <c r="I22" s="74">
        <f t="shared" si="1"/>
        <v>0</v>
      </c>
      <c r="J22" s="74" t="s">
        <v>48</v>
      </c>
    </row>
    <row r="23" spans="1:10" ht="27" customHeight="1" x14ac:dyDescent="0.25">
      <c r="A23" s="20" t="s">
        <v>63</v>
      </c>
      <c r="B23" s="72">
        <v>150</v>
      </c>
      <c r="C23" s="69"/>
      <c r="D23" s="74" t="s">
        <v>48</v>
      </c>
      <c r="E23" s="69"/>
      <c r="F23" s="74" t="s">
        <v>48</v>
      </c>
      <c r="G23" s="69"/>
      <c r="H23" s="74" t="s">
        <v>48</v>
      </c>
      <c r="I23" s="74">
        <f t="shared" si="1"/>
        <v>0</v>
      </c>
      <c r="J23" s="74" t="s">
        <v>48</v>
      </c>
    </row>
    <row r="24" spans="1:10" ht="26.25" customHeight="1" x14ac:dyDescent="0.25">
      <c r="A24" s="20" t="s">
        <v>64</v>
      </c>
      <c r="B24" s="72">
        <v>160</v>
      </c>
      <c r="C24" s="69"/>
      <c r="D24" s="74" t="s">
        <v>48</v>
      </c>
      <c r="E24" s="69"/>
      <c r="F24" s="74" t="s">
        <v>48</v>
      </c>
      <c r="G24" s="69"/>
      <c r="H24" s="74" t="s">
        <v>48</v>
      </c>
      <c r="I24" s="74">
        <f t="shared" si="1"/>
        <v>0</v>
      </c>
      <c r="J24" s="74" t="s">
        <v>48</v>
      </c>
    </row>
    <row r="25" spans="1:10" ht="44.25" customHeight="1" x14ac:dyDescent="0.25">
      <c r="A25" s="20" t="s">
        <v>65</v>
      </c>
      <c r="B25" s="72">
        <v>170</v>
      </c>
      <c r="C25" s="74" t="s">
        <v>48</v>
      </c>
      <c r="D25" s="68">
        <f>+D26+D27+D28+D29</f>
        <v>0</v>
      </c>
      <c r="E25" s="74" t="s">
        <v>48</v>
      </c>
      <c r="F25" s="68">
        <f>+F26+F27+F28+F29</f>
        <v>0</v>
      </c>
      <c r="G25" s="74" t="s">
        <v>48</v>
      </c>
      <c r="H25" s="68">
        <f>+H26+H27+H28+H29</f>
        <v>0</v>
      </c>
      <c r="I25" s="74" t="s">
        <v>48</v>
      </c>
      <c r="J25" s="74">
        <f t="shared" ref="J25:J35" si="2">+D25+F25+H25</f>
        <v>0</v>
      </c>
    </row>
    <row r="26" spans="1:10" ht="27.75" customHeight="1" x14ac:dyDescent="0.25">
      <c r="A26" s="20" t="s">
        <v>66</v>
      </c>
      <c r="B26" s="72">
        <v>180</v>
      </c>
      <c r="C26" s="74" t="s">
        <v>48</v>
      </c>
      <c r="D26" s="69"/>
      <c r="E26" s="74" t="s">
        <v>48</v>
      </c>
      <c r="F26" s="69"/>
      <c r="G26" s="74" t="s">
        <v>48</v>
      </c>
      <c r="H26" s="69"/>
      <c r="I26" s="74" t="s">
        <v>48</v>
      </c>
      <c r="J26" s="74">
        <f t="shared" si="2"/>
        <v>0</v>
      </c>
    </row>
    <row r="27" spans="1:10" ht="36" customHeight="1" x14ac:dyDescent="0.25">
      <c r="A27" s="20" t="s">
        <v>67</v>
      </c>
      <c r="B27" s="72">
        <v>190</v>
      </c>
      <c r="C27" s="74" t="s">
        <v>48</v>
      </c>
      <c r="D27" s="69"/>
      <c r="E27" s="74" t="s">
        <v>48</v>
      </c>
      <c r="F27" s="69"/>
      <c r="G27" s="74" t="s">
        <v>48</v>
      </c>
      <c r="H27" s="69"/>
      <c r="I27" s="74" t="s">
        <v>48</v>
      </c>
      <c r="J27" s="74">
        <f t="shared" si="2"/>
        <v>0</v>
      </c>
    </row>
    <row r="28" spans="1:10" ht="26.25" customHeight="1" x14ac:dyDescent="0.25">
      <c r="A28" s="20" t="s">
        <v>68</v>
      </c>
      <c r="B28" s="72">
        <v>200</v>
      </c>
      <c r="C28" s="74" t="s">
        <v>48</v>
      </c>
      <c r="D28" s="69"/>
      <c r="E28" s="74" t="s">
        <v>48</v>
      </c>
      <c r="F28" s="69"/>
      <c r="G28" s="74" t="s">
        <v>48</v>
      </c>
      <c r="H28" s="69"/>
      <c r="I28" s="74" t="s">
        <v>48</v>
      </c>
      <c r="J28" s="74">
        <f t="shared" si="2"/>
        <v>0</v>
      </c>
    </row>
    <row r="29" spans="1:10" ht="25.5" customHeight="1" x14ac:dyDescent="0.25">
      <c r="A29" s="20" t="s">
        <v>69</v>
      </c>
      <c r="B29" s="72">
        <v>210</v>
      </c>
      <c r="C29" s="74" t="s">
        <v>48</v>
      </c>
      <c r="D29" s="69"/>
      <c r="E29" s="74" t="s">
        <v>48</v>
      </c>
      <c r="F29" s="69"/>
      <c r="G29" s="74" t="s">
        <v>48</v>
      </c>
      <c r="H29" s="69"/>
      <c r="I29" s="74" t="s">
        <v>48</v>
      </c>
      <c r="J29" s="74">
        <f t="shared" si="2"/>
        <v>0</v>
      </c>
    </row>
    <row r="30" spans="1:10" ht="49.5" customHeight="1" x14ac:dyDescent="0.25">
      <c r="A30" s="20" t="s">
        <v>70</v>
      </c>
      <c r="B30" s="72">
        <v>220</v>
      </c>
      <c r="C30" s="68">
        <f>+IF((C18-D18+C19-D25)&gt;0,+C18-D18+C19-D25,0)</f>
        <v>0</v>
      </c>
      <c r="D30" s="68">
        <f>+IF((C18-D18+C19-D25)&gt;0,0,(C18-D18+C19-D25)*(-1))</f>
        <v>0</v>
      </c>
      <c r="E30" s="68">
        <f>+IF((E18+E19-F25)&gt;0,+E18+E19-F25,0)</f>
        <v>0</v>
      </c>
      <c r="F30" s="68">
        <f>+IF((E18+E19-F25)&gt;0,0,(E18+E19-F25)*(-1))</f>
        <v>0</v>
      </c>
      <c r="G30" s="68">
        <f>+IF((G18+G19-H25)&gt;0,+G18+G19-H25,0)</f>
        <v>0</v>
      </c>
      <c r="H30" s="68">
        <f>+IF((G18+G19-H25)&gt;0,0,(G18+G19-H25)*(-1))</f>
        <v>0</v>
      </c>
      <c r="I30" s="74">
        <f>+C30+E30+G30</f>
        <v>0</v>
      </c>
      <c r="J30" s="74">
        <f t="shared" si="2"/>
        <v>0</v>
      </c>
    </row>
    <row r="31" spans="1:10" ht="29.25" customHeight="1" x14ac:dyDescent="0.25">
      <c r="A31" s="20" t="s">
        <v>71</v>
      </c>
      <c r="B31" s="72">
        <v>230</v>
      </c>
      <c r="C31" s="69"/>
      <c r="D31" s="69"/>
      <c r="E31" s="69"/>
      <c r="F31" s="69"/>
      <c r="G31" s="69"/>
      <c r="H31" s="69"/>
      <c r="I31" s="74">
        <f>+C31+E31+G31</f>
        <v>0</v>
      </c>
      <c r="J31" s="74">
        <f t="shared" si="2"/>
        <v>0</v>
      </c>
    </row>
    <row r="32" spans="1:10" ht="35.25" customHeight="1" x14ac:dyDescent="0.25">
      <c r="A32" s="20" t="s">
        <v>72</v>
      </c>
      <c r="B32" s="72">
        <v>240</v>
      </c>
      <c r="C32" s="68">
        <f>+IF((C30+C31-D31-D30)&gt;0,+C30+C31-D31-D30,0)</f>
        <v>0</v>
      </c>
      <c r="D32" s="68">
        <f>+IF((C30+C31-D31-D30)&gt;0,0,(C30+C31-D31-D30)*(-1))</f>
        <v>0</v>
      </c>
      <c r="E32" s="68">
        <f>+IF((E30+E31-F31)&gt;0,+E30+E31-F31,0)</f>
        <v>0</v>
      </c>
      <c r="F32" s="68">
        <f>+IF((E30+E31-F31)&gt;0,0,(E30+E31-F31)*(-1))</f>
        <v>0</v>
      </c>
      <c r="G32" s="68">
        <f>+IF((G30+G31-H31)&gt;0,+G30+G31-H31,0)</f>
        <v>0</v>
      </c>
      <c r="H32" s="68">
        <f>+IF((G30+G31-H31)&gt;0,0,(G30+G31-H31)*(-1))</f>
        <v>0</v>
      </c>
      <c r="I32" s="74">
        <f>+C32+E32+G32</f>
        <v>0</v>
      </c>
      <c r="J32" s="74">
        <f t="shared" si="2"/>
        <v>0</v>
      </c>
    </row>
    <row r="33" spans="1:10" ht="23.25" customHeight="1" x14ac:dyDescent="0.25">
      <c r="A33" s="20" t="s">
        <v>73</v>
      </c>
      <c r="B33" s="72">
        <v>250</v>
      </c>
      <c r="C33" s="74" t="s">
        <v>48</v>
      </c>
      <c r="D33" s="69"/>
      <c r="E33" s="74" t="s">
        <v>48</v>
      </c>
      <c r="F33" s="69"/>
      <c r="G33" s="74" t="s">
        <v>48</v>
      </c>
      <c r="H33" s="69"/>
      <c r="I33" s="74" t="s">
        <v>48</v>
      </c>
      <c r="J33" s="74">
        <f t="shared" si="2"/>
        <v>0</v>
      </c>
    </row>
    <row r="34" spans="1:10" ht="31.5" customHeight="1" x14ac:dyDescent="0.25">
      <c r="A34" s="20" t="s">
        <v>74</v>
      </c>
      <c r="B34" s="72">
        <v>260</v>
      </c>
      <c r="C34" s="74" t="s">
        <v>48</v>
      </c>
      <c r="D34" s="69"/>
      <c r="E34" s="74" t="s">
        <v>48</v>
      </c>
      <c r="F34" s="69"/>
      <c r="G34" s="74" t="s">
        <v>48</v>
      </c>
      <c r="H34" s="69"/>
      <c r="I34" s="74" t="s">
        <v>48</v>
      </c>
      <c r="J34" s="74">
        <f t="shared" si="2"/>
        <v>0</v>
      </c>
    </row>
    <row r="35" spans="1:10" ht="34.5" customHeight="1" x14ac:dyDescent="0.25">
      <c r="A35" s="20" t="s">
        <v>75</v>
      </c>
      <c r="B35" s="72">
        <v>270</v>
      </c>
      <c r="C35" s="68">
        <f>+IF((C32-D32-D33-D34)&gt;0,+C32-D32-D33-D34,0)</f>
        <v>0</v>
      </c>
      <c r="D35" s="68">
        <f>+IF((C32-D32-D33-D34)&gt;0,0,(C32-D32-D33-D34)*(-1))</f>
        <v>0</v>
      </c>
      <c r="E35" s="68">
        <f>+IF((E32-F33-F34)&gt;0,+E32-F33-F34,0)</f>
        <v>0</v>
      </c>
      <c r="F35" s="68">
        <f>+IF((E32-F33-F34)&gt;0,0,(E32-F33-F34)*(-1))</f>
        <v>0</v>
      </c>
      <c r="G35" s="68">
        <f>+IF((G32-H33-H34)&gt;0,+G32-H33-H34,0)</f>
        <v>0</v>
      </c>
      <c r="H35" s="68">
        <f>+IF((G32-H33-H34)&gt;0,0,(G32-H33-H34)*(-1))</f>
        <v>0</v>
      </c>
      <c r="I35" s="74">
        <f>+C35+E35+G35</f>
        <v>0</v>
      </c>
      <c r="J35" s="74">
        <f t="shared" si="2"/>
        <v>0</v>
      </c>
    </row>
  </sheetData>
  <sheetProtection algorithmName="SHA-512" hashValue="hO3mburRGsVQcf7JN7GrS5qUrd0hitb/tBGzUpSp5WBheD5egAbAtT9eYSM1uqZgsjgySyjXQ0cVmm4RSe2Log==" saltValue="lpq8gmdmuq1S0JVbWAS1WA==" spinCount="100000" sheet="1" formatCells="0" formatColumns="0" formatRows="0" insertColumns="0" insertRows="0" deleteColumns="0" deleteRows="0" autoFilter="0"/>
  <protectedRanges>
    <protectedRange sqref="D9 F9 H9 D14 F14 H14 D16 F16 H16 C17 E17 G17 C20 E20 G20 C21:C24 E21:E24 G21:G24 D26:D29 F26:F29 H26:H29 C31:H31 D33 D34 F33 F34 H33 H34" name="Диапазон1"/>
  </protectedRanges>
  <mergeCells count="10">
    <mergeCell ref="I4:J5"/>
    <mergeCell ref="G4:H4"/>
    <mergeCell ref="G5:H5"/>
    <mergeCell ref="A2:J2"/>
    <mergeCell ref="A4:A6"/>
    <mergeCell ref="B4:B6"/>
    <mergeCell ref="C4:D4"/>
    <mergeCell ref="C5:D5"/>
    <mergeCell ref="E4:F4"/>
    <mergeCell ref="E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Жами</vt:lpstr>
      <vt:lpstr>Иш ҳақи</vt:lpstr>
      <vt:lpstr>Хом ашё материал</vt:lpstr>
      <vt:lpstr>Инвентар жиҳозлар</vt:lpstr>
      <vt:lpstr>Бошқа харажатлар</vt:lpstr>
      <vt:lpstr>Таннарх</vt:lpstr>
      <vt:lpstr>Сотиш режаси</vt:lpstr>
      <vt:lpstr>Молиявий ҳисоботи</vt:lpstr>
      <vt:lpstr>'Бошқа харажатлар'!Область_печати</vt:lpstr>
      <vt:lpstr>Жами!Область_печати</vt:lpstr>
      <vt:lpstr>'Инвентар жиҳозлар'!Область_печати</vt:lpstr>
      <vt:lpstr>'Иш ҳақи'!Область_печати</vt:lpstr>
      <vt:lpstr>'Сотиш режаси'!Область_печати</vt:lpstr>
      <vt:lpstr>'Хом ашё материал'!Область_печати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Abbos Hamroyev</dc:creator>
  <cp:lastModifiedBy>Batir Kamalov</cp:lastModifiedBy>
  <cp:lastPrinted>2021-07-02T05:10:52Z</cp:lastPrinted>
  <dcterms:created xsi:type="dcterms:W3CDTF">2015-06-05T18:19:34Z</dcterms:created>
  <dcterms:modified xsi:type="dcterms:W3CDTF">2026-05-20T07:00:24Z</dcterms:modified>
</cp:coreProperties>
</file>