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1-чорак," sheetId="5" r:id="rId1"/>
    <sheet name="2-чорак" sheetId="1" r:id="rId2"/>
    <sheet name="3-чорак" sheetId="6" r:id="rId3"/>
    <sheet name="4-чорак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7" l="1"/>
  <c r="B32" i="7"/>
  <c r="D31" i="7"/>
  <c r="C32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C31" i="6"/>
  <c r="B32" i="6"/>
  <c r="C32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C31" i="5"/>
  <c r="B32" i="5"/>
  <c r="C32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C31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E9" i="1"/>
  <c r="D9" i="1"/>
  <c r="C32" i="1"/>
  <c r="B32" i="1"/>
  <c r="E32" i="7" l="1"/>
  <c r="D32" i="7"/>
  <c r="E31" i="7"/>
  <c r="E32" i="6"/>
  <c r="D32" i="6"/>
  <c r="D31" i="6"/>
  <c r="E31" i="6"/>
  <c r="E32" i="5"/>
  <c r="D32" i="5"/>
  <c r="D31" i="5"/>
  <c r="E31" i="5"/>
  <c r="E32" i="1"/>
  <c r="D32" i="1"/>
</calcChain>
</file>

<file path=xl/sharedStrings.xml><?xml version="1.0" encoding="utf-8"?>
<sst xmlns="http://schemas.openxmlformats.org/spreadsheetml/2006/main" count="152" uniqueCount="38">
  <si>
    <t>35-ИЛОВА</t>
  </si>
  <si>
    <t>Маҳаллий бюджет даромадлари ижроси тўғрисидаги</t>
  </si>
  <si>
    <t>МАЪЛУМОТЛАР</t>
  </si>
  <si>
    <t>Даромадлар номи</t>
  </si>
  <si>
    <t>Белгиланган режа</t>
  </si>
  <si>
    <t>Ижро</t>
  </si>
  <si>
    <t>Фарқи</t>
  </si>
  <si>
    <t>(+/-)</t>
  </si>
  <si>
    <t>%</t>
  </si>
  <si>
    <t>А</t>
  </si>
  <si>
    <t>(Ҳисобот йилининг маълумотлар эълон қилинаётган чораги)</t>
  </si>
  <si>
    <t>Юридик шахслардан олинадиган фойда солиғи</t>
  </si>
  <si>
    <t>Жисмоний шахслардан олинадиган даромад солиғи</t>
  </si>
  <si>
    <t>Юридик шахсларнинг мол-мулкига солинадиган солиқ</t>
  </si>
  <si>
    <t>Жисмоний шахсларнинг мол-мулкига солинадиган солиқ</t>
  </si>
  <si>
    <t>Сув ресурсларидан фойдаланганлик учун солиқ</t>
  </si>
  <si>
    <t>Бошқа тушумлар</t>
  </si>
  <si>
    <t>Даромадлар жами</t>
  </si>
  <si>
    <t>Изоҳ:</t>
  </si>
  <si>
    <t>1. Маълумотлар ҳар бир даромад асосида шакллантирилиб (1, 2, 3 ва 4-чораклар қўшилганда жадвалнинг «даромадлар жами» сатрида 1 — 4-устунларнинг кўрсаткичлари молия йили давомида ўсиб борувчи тартибида киритилади), Қорақалпоғистон Республикаси Вазирлар Кенгаши, вилоятлар ва Тошкент шаҳар ҳокимликлари, туман ва шаҳар ҳокимликларининг расмий веб-сайтидаги алоҳида саҳифасида жойлаштирилади;</t>
  </si>
  <si>
    <t>2. Маълумотлар ҳар чорак якунидан кейинги ойнинг ўнинчи санасига қадар белгиланган ахборот ресурсида жойлаштириб борилиши лозим.</t>
  </si>
  <si>
    <t>Жисмоний шахслардан олинадиган ер солиғи</t>
  </si>
  <si>
    <t>Савдо ва умумий овқатланиш  корхоналари учун ягона солиқ тўловидан Давлат бюджетига ажратмалар</t>
  </si>
  <si>
    <t>Ягона солиқ тўловидан Давлат бюджетига ажратмалар, шу жумладан кичик корхона ва микрофирмалар бўйича</t>
  </si>
  <si>
    <t>Тадбиркорлардан қатъий белгиланган солиқ</t>
  </si>
  <si>
    <t>Ободонлаштириш ва ижтимоий инфратузилмани ривожлантириш солиғи</t>
  </si>
  <si>
    <t>Алока хизматлари курсатиш учун акциз солигидан махаллий бюджетларга утказиладиган маблаглаг</t>
  </si>
  <si>
    <t>Алкоголь махсулотлари шу жумладан пиво учун акциз солигидан махаллий бюджетларга утказиладиган махсулотлар</t>
  </si>
  <si>
    <t>Тамаки махсулотлари учун акциз солигидан махаллий бюджетга утказиладиган маблаглар</t>
  </si>
  <si>
    <t>Жисмоний шахслардан транспорт воситалари учун бензин ва дизель ёкилгиси истеъмол килганлик учун солик</t>
  </si>
  <si>
    <t>Юридик шахслар ер солиғи</t>
  </si>
  <si>
    <t>Ягона ер солиғи</t>
  </si>
  <si>
    <t>Ер ости бойликларидан фойдаланганлик учун солиқ норуда</t>
  </si>
  <si>
    <t>Ижара тўловлари</t>
  </si>
  <si>
    <t>Бозорлар даромадидан тушум</t>
  </si>
  <si>
    <t>Маҳаллий йиғимлар</t>
  </si>
  <si>
    <t>Кучма савдо обьектини аукцон савдолари оркали утказилишидан олинган пул маблаглари</t>
  </si>
  <si>
    <t>Ер участкаларига булган хукукларни сотишдан тушган пул маблаглари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</si>
</sst>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rgb="FF00008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339966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vertical="center" wrapText="1"/>
    </xf>
    <xf numFmtId="43" fontId="6" fillId="2" borderId="1" xfId="2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6" fillId="2" borderId="0" xfId="2" applyFont="1" applyFill="1" applyBorder="1" applyAlignment="1">
      <alignment vertical="center" wrapText="1"/>
    </xf>
    <xf numFmtId="43" fontId="4" fillId="2" borderId="0" xfId="0" applyNumberFormat="1" applyFont="1" applyFill="1" applyBorder="1" applyAlignment="1">
      <alignment vertical="center" wrapText="1"/>
    </xf>
    <xf numFmtId="10" fontId="4" fillId="2" borderId="0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C33" sqref="C33"/>
    </sheetView>
  </sheetViews>
  <sheetFormatPr defaultRowHeight="15" x14ac:dyDescent="0.25"/>
  <cols>
    <col min="1" max="1" width="51.140625" style="1" customWidth="1"/>
    <col min="2" max="2" width="18.42578125" style="1" customWidth="1"/>
    <col min="3" max="3" width="18.5703125" style="1" customWidth="1"/>
    <col min="4" max="4" width="14" style="1" customWidth="1"/>
    <col min="5" max="5" width="12.140625" style="1" customWidth="1"/>
    <col min="6" max="16384" width="9.140625" style="1"/>
  </cols>
  <sheetData>
    <row r="1" spans="1:5" ht="32.25" customHeight="1" x14ac:dyDescent="0.25">
      <c r="A1" s="6"/>
      <c r="B1" s="20"/>
      <c r="C1" s="20"/>
      <c r="D1" s="20"/>
      <c r="E1" s="20"/>
    </row>
    <row r="2" spans="1:5" x14ac:dyDescent="0.25">
      <c r="A2" s="21" t="s">
        <v>0</v>
      </c>
      <c r="B2" s="21"/>
      <c r="C2" s="21"/>
      <c r="D2" s="21"/>
      <c r="E2" s="21"/>
    </row>
    <row r="3" spans="1:5" x14ac:dyDescent="0.25">
      <c r="A3" s="22" t="s">
        <v>1</v>
      </c>
      <c r="B3" s="22"/>
      <c r="C3" s="22"/>
      <c r="D3" s="22"/>
      <c r="E3" s="22"/>
    </row>
    <row r="4" spans="1:5" x14ac:dyDescent="0.25">
      <c r="A4" s="23" t="s">
        <v>2</v>
      </c>
      <c r="B4" s="23"/>
      <c r="C4" s="23"/>
      <c r="D4" s="23"/>
      <c r="E4" s="23"/>
    </row>
    <row r="5" spans="1:5" x14ac:dyDescent="0.25">
      <c r="A5" s="24" t="s">
        <v>3</v>
      </c>
      <c r="B5" s="24" t="s">
        <v>4</v>
      </c>
      <c r="C5" s="24" t="s">
        <v>5</v>
      </c>
      <c r="D5" s="24" t="s">
        <v>6</v>
      </c>
      <c r="E5" s="24"/>
    </row>
    <row r="6" spans="1:5" x14ac:dyDescent="0.25">
      <c r="A6" s="24"/>
      <c r="B6" s="24"/>
      <c r="C6" s="24"/>
      <c r="D6" s="7" t="s">
        <v>7</v>
      </c>
      <c r="E6" s="7" t="s">
        <v>8</v>
      </c>
    </row>
    <row r="7" spans="1:5" x14ac:dyDescent="0.25">
      <c r="A7" s="7" t="s">
        <v>9</v>
      </c>
      <c r="B7" s="7">
        <v>1</v>
      </c>
      <c r="C7" s="7">
        <v>2</v>
      </c>
      <c r="D7" s="7">
        <v>3</v>
      </c>
      <c r="E7" s="7">
        <v>4</v>
      </c>
    </row>
    <row r="8" spans="1:5" x14ac:dyDescent="0.25">
      <c r="A8" s="17" t="s">
        <v>10</v>
      </c>
      <c r="B8" s="17"/>
      <c r="C8" s="17"/>
      <c r="D8" s="17"/>
      <c r="E8" s="17"/>
    </row>
    <row r="9" spans="1:5" x14ac:dyDescent="0.25">
      <c r="A9" s="3" t="s">
        <v>11</v>
      </c>
      <c r="B9" s="8">
        <v>1423100</v>
      </c>
      <c r="C9" s="3">
        <v>172789.15</v>
      </c>
      <c r="D9" s="11">
        <f>+C9-B9</f>
        <v>-1250310.8500000001</v>
      </c>
      <c r="E9" s="12">
        <f>+C9/B9</f>
        <v>0.12141743377134424</v>
      </c>
    </row>
    <row r="10" spans="1:5" ht="45" x14ac:dyDescent="0.25">
      <c r="A10" s="3" t="s">
        <v>22</v>
      </c>
      <c r="B10" s="8"/>
      <c r="C10" s="3"/>
      <c r="D10" s="11">
        <f t="shared" ref="D10:D32" si="0">+C10-B10</f>
        <v>0</v>
      </c>
      <c r="E10" s="12" t="e">
        <f t="shared" ref="E10:E32" si="1">+C10/B10</f>
        <v>#DIV/0!</v>
      </c>
    </row>
    <row r="11" spans="1:5" ht="45" x14ac:dyDescent="0.25">
      <c r="A11" s="3" t="s">
        <v>23</v>
      </c>
      <c r="B11" s="8">
        <v>433000</v>
      </c>
      <c r="C11" s="3">
        <v>508799.38</v>
      </c>
      <c r="D11" s="11">
        <f t="shared" si="0"/>
        <v>75799.38</v>
      </c>
      <c r="E11" s="12">
        <f t="shared" si="1"/>
        <v>1.1750563048498845</v>
      </c>
    </row>
    <row r="12" spans="1:5" x14ac:dyDescent="0.25">
      <c r="A12" s="3" t="s">
        <v>12</v>
      </c>
      <c r="B12" s="8">
        <v>5953000</v>
      </c>
      <c r="C12" s="3">
        <v>5968829.0599999996</v>
      </c>
      <c r="D12" s="11">
        <f t="shared" si="0"/>
        <v>15829.05999999959</v>
      </c>
      <c r="E12" s="12">
        <f t="shared" si="1"/>
        <v>1.0026590055434235</v>
      </c>
    </row>
    <row r="13" spans="1:5" x14ac:dyDescent="0.25">
      <c r="A13" s="3" t="s">
        <v>24</v>
      </c>
      <c r="B13" s="8"/>
      <c r="C13" s="3"/>
      <c r="D13" s="11">
        <f t="shared" si="0"/>
        <v>0</v>
      </c>
      <c r="E13" s="12" t="e">
        <f t="shared" si="1"/>
        <v>#DIV/0!</v>
      </c>
    </row>
    <row r="14" spans="1:5" ht="30" x14ac:dyDescent="0.25">
      <c r="A14" s="3" t="s">
        <v>25</v>
      </c>
      <c r="B14" s="8"/>
      <c r="C14" s="3"/>
      <c r="D14" s="11">
        <f t="shared" si="0"/>
        <v>0</v>
      </c>
      <c r="E14" s="12" t="e">
        <f t="shared" si="1"/>
        <v>#DIV/0!</v>
      </c>
    </row>
    <row r="15" spans="1:5" ht="30" x14ac:dyDescent="0.25">
      <c r="A15" s="3" t="s">
        <v>26</v>
      </c>
      <c r="B15" s="8"/>
      <c r="C15" s="3"/>
      <c r="D15" s="11">
        <f t="shared" si="0"/>
        <v>0</v>
      </c>
      <c r="E15" s="12" t="e">
        <f t="shared" si="1"/>
        <v>#DIV/0!</v>
      </c>
    </row>
    <row r="16" spans="1:5" ht="45" x14ac:dyDescent="0.25">
      <c r="A16" s="3" t="s">
        <v>27</v>
      </c>
      <c r="B16" s="8"/>
      <c r="C16" s="3"/>
      <c r="D16" s="11">
        <f t="shared" si="0"/>
        <v>0</v>
      </c>
      <c r="E16" s="12" t="e">
        <f t="shared" si="1"/>
        <v>#DIV/0!</v>
      </c>
    </row>
    <row r="17" spans="1:5" ht="30" x14ac:dyDescent="0.25">
      <c r="A17" s="3" t="s">
        <v>28</v>
      </c>
      <c r="B17" s="3"/>
      <c r="C17" s="3"/>
      <c r="D17" s="11">
        <f t="shared" si="0"/>
        <v>0</v>
      </c>
      <c r="E17" s="12" t="e">
        <f t="shared" si="1"/>
        <v>#DIV/0!</v>
      </c>
    </row>
    <row r="18" spans="1:5" ht="45" x14ac:dyDescent="0.25">
      <c r="A18" s="3" t="s">
        <v>29</v>
      </c>
      <c r="B18" s="3">
        <v>1251000</v>
      </c>
      <c r="C18" s="3">
        <v>967980.21</v>
      </c>
      <c r="D18" s="11">
        <f t="shared" si="0"/>
        <v>-283019.79000000004</v>
      </c>
      <c r="E18" s="12">
        <f t="shared" si="1"/>
        <v>0.7737651558752997</v>
      </c>
    </row>
    <row r="19" spans="1:5" x14ac:dyDescent="0.25">
      <c r="A19" s="3" t="s">
        <v>13</v>
      </c>
      <c r="B19" s="3">
        <v>6193000</v>
      </c>
      <c r="C19" s="3">
        <v>6204553.6600000001</v>
      </c>
      <c r="D19" s="11">
        <f t="shared" si="0"/>
        <v>11553.660000000149</v>
      </c>
      <c r="E19" s="12">
        <f t="shared" si="1"/>
        <v>1.0018655998708219</v>
      </c>
    </row>
    <row r="20" spans="1:5" ht="30" x14ac:dyDescent="0.25">
      <c r="A20" s="3" t="s">
        <v>14</v>
      </c>
      <c r="B20" s="9">
        <v>546000</v>
      </c>
      <c r="C20" s="9">
        <v>856572.57</v>
      </c>
      <c r="D20" s="11">
        <f t="shared" si="0"/>
        <v>310572.56999999995</v>
      </c>
      <c r="E20" s="12">
        <f t="shared" si="1"/>
        <v>1.5688142307692308</v>
      </c>
    </row>
    <row r="21" spans="1:5" x14ac:dyDescent="0.25">
      <c r="A21" s="3" t="s">
        <v>30</v>
      </c>
      <c r="B21" s="3">
        <v>1699000</v>
      </c>
      <c r="C21" s="3">
        <v>1890595.73</v>
      </c>
      <c r="D21" s="11">
        <f t="shared" si="0"/>
        <v>191595.72999999998</v>
      </c>
      <c r="E21" s="12">
        <f t="shared" si="1"/>
        <v>1.1127697057092407</v>
      </c>
    </row>
    <row r="22" spans="1:5" x14ac:dyDescent="0.25">
      <c r="A22" s="3" t="s">
        <v>21</v>
      </c>
      <c r="B22" s="3">
        <v>947000</v>
      </c>
      <c r="C22" s="3">
        <v>1468305</v>
      </c>
      <c r="D22" s="11">
        <f t="shared" si="0"/>
        <v>521305</v>
      </c>
      <c r="E22" s="12">
        <f t="shared" si="1"/>
        <v>1.550480464625132</v>
      </c>
    </row>
    <row r="23" spans="1:5" x14ac:dyDescent="0.25">
      <c r="A23" s="3" t="s">
        <v>31</v>
      </c>
      <c r="B23" s="3"/>
      <c r="C23" s="3"/>
      <c r="D23" s="11">
        <f t="shared" si="0"/>
        <v>0</v>
      </c>
      <c r="E23" s="12" t="e">
        <f t="shared" si="1"/>
        <v>#DIV/0!</v>
      </c>
    </row>
    <row r="24" spans="1:5" ht="30" x14ac:dyDescent="0.25">
      <c r="A24" s="3" t="s">
        <v>32</v>
      </c>
      <c r="B24" s="9">
        <v>20000</v>
      </c>
      <c r="C24" s="3">
        <v>42104.480000000003</v>
      </c>
      <c r="D24" s="11">
        <f t="shared" si="0"/>
        <v>22104.480000000003</v>
      </c>
      <c r="E24" s="12">
        <f t="shared" si="1"/>
        <v>2.1052240000000002</v>
      </c>
    </row>
    <row r="25" spans="1:5" x14ac:dyDescent="0.25">
      <c r="A25" s="3" t="s">
        <v>15</v>
      </c>
      <c r="B25" s="9">
        <v>698000</v>
      </c>
      <c r="C25" s="3">
        <v>816698.44</v>
      </c>
      <c r="D25" s="11">
        <f t="shared" si="0"/>
        <v>118698.43999999994</v>
      </c>
      <c r="E25" s="12">
        <f t="shared" si="1"/>
        <v>1.1700550716332379</v>
      </c>
    </row>
    <row r="26" spans="1:5" x14ac:dyDescent="0.25">
      <c r="A26" s="3" t="s">
        <v>33</v>
      </c>
      <c r="B26" s="9"/>
      <c r="C26" s="3"/>
      <c r="D26" s="11">
        <f t="shared" si="0"/>
        <v>0</v>
      </c>
      <c r="E26" s="12" t="e">
        <f t="shared" si="1"/>
        <v>#DIV/0!</v>
      </c>
    </row>
    <row r="27" spans="1:5" x14ac:dyDescent="0.25">
      <c r="A27" s="3" t="s">
        <v>34</v>
      </c>
      <c r="B27" s="9"/>
      <c r="C27" s="3"/>
      <c r="D27" s="11">
        <f t="shared" si="0"/>
        <v>0</v>
      </c>
      <c r="E27" s="12" t="e">
        <f t="shared" si="1"/>
        <v>#DIV/0!</v>
      </c>
    </row>
    <row r="28" spans="1:5" x14ac:dyDescent="0.25">
      <c r="A28" s="3" t="s">
        <v>35</v>
      </c>
      <c r="B28" s="9"/>
      <c r="C28" s="3"/>
      <c r="D28" s="11">
        <f t="shared" si="0"/>
        <v>0</v>
      </c>
      <c r="E28" s="12" t="e">
        <f t="shared" si="1"/>
        <v>#DIV/0!</v>
      </c>
    </row>
    <row r="29" spans="1:5" ht="30" x14ac:dyDescent="0.25">
      <c r="A29" s="3" t="s">
        <v>36</v>
      </c>
      <c r="B29" s="9"/>
      <c r="C29" s="3"/>
      <c r="D29" s="11">
        <f t="shared" si="0"/>
        <v>0</v>
      </c>
      <c r="E29" s="12" t="e">
        <f t="shared" si="1"/>
        <v>#DIV/0!</v>
      </c>
    </row>
    <row r="30" spans="1:5" ht="30" x14ac:dyDescent="0.25">
      <c r="A30" s="3" t="s">
        <v>37</v>
      </c>
      <c r="B30" s="3"/>
      <c r="C30" s="3"/>
      <c r="D30" s="11">
        <f t="shared" si="0"/>
        <v>0</v>
      </c>
      <c r="E30" s="12" t="e">
        <f t="shared" si="1"/>
        <v>#DIV/0!</v>
      </c>
    </row>
    <row r="31" spans="1:5" x14ac:dyDescent="0.25">
      <c r="A31" s="3" t="s">
        <v>16</v>
      </c>
      <c r="B31" s="3">
        <v>101000</v>
      </c>
      <c r="C31" s="3">
        <f>388538.6+1553.86</f>
        <v>390092.45999999996</v>
      </c>
      <c r="D31" s="11">
        <f t="shared" si="0"/>
        <v>289092.45999999996</v>
      </c>
      <c r="E31" s="12">
        <f t="shared" si="1"/>
        <v>3.8623015841584154</v>
      </c>
    </row>
    <row r="32" spans="1:5" x14ac:dyDescent="0.25">
      <c r="A32" s="4" t="s">
        <v>17</v>
      </c>
      <c r="B32" s="10">
        <f>+SUM(B9:B31)</f>
        <v>19264100</v>
      </c>
      <c r="C32" s="10">
        <f>+SUM(C9:C31)</f>
        <v>19287320.140000004</v>
      </c>
      <c r="D32" s="11">
        <f t="shared" si="0"/>
        <v>23220.140000004321</v>
      </c>
      <c r="E32" s="12">
        <f t="shared" si="1"/>
        <v>1.001205358153249</v>
      </c>
    </row>
    <row r="33" spans="1:5" x14ac:dyDescent="0.25">
      <c r="A33" s="13"/>
      <c r="B33" s="14"/>
      <c r="C33" s="14"/>
      <c r="D33" s="15"/>
      <c r="E33" s="16"/>
    </row>
    <row r="34" spans="1:5" x14ac:dyDescent="0.25">
      <c r="A34" s="13"/>
      <c r="B34" s="14"/>
      <c r="C34" s="14"/>
      <c r="D34" s="15"/>
      <c r="E34" s="16"/>
    </row>
    <row r="35" spans="1:5" x14ac:dyDescent="0.25">
      <c r="A35" s="18" t="s">
        <v>18</v>
      </c>
      <c r="B35" s="18"/>
      <c r="C35" s="18"/>
      <c r="D35" s="18"/>
      <c r="E35" s="18"/>
    </row>
    <row r="36" spans="1:5" ht="80.25" customHeight="1" x14ac:dyDescent="0.25">
      <c r="A36" s="19" t="s">
        <v>19</v>
      </c>
      <c r="B36" s="19"/>
      <c r="C36" s="19"/>
      <c r="D36" s="19"/>
      <c r="E36" s="19"/>
    </row>
    <row r="37" spans="1:5" ht="39" customHeight="1" x14ac:dyDescent="0.25">
      <c r="A37" s="19" t="s">
        <v>20</v>
      </c>
      <c r="B37" s="19"/>
      <c r="C37" s="19"/>
      <c r="D37" s="19"/>
      <c r="E37" s="19"/>
    </row>
  </sheetData>
  <mergeCells count="12">
    <mergeCell ref="A8:E8"/>
    <mergeCell ref="A35:E35"/>
    <mergeCell ref="A36:E36"/>
    <mergeCell ref="A37:E37"/>
    <mergeCell ref="B1:E1"/>
    <mergeCell ref="A2:E2"/>
    <mergeCell ref="A3:E3"/>
    <mergeCell ref="A4:E4"/>
    <mergeCell ref="A5:A6"/>
    <mergeCell ref="B5:B6"/>
    <mergeCell ref="C5:C6"/>
    <mergeCell ref="D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2" workbookViewId="0">
      <selection activeCell="A26" sqref="A26"/>
    </sheetView>
  </sheetViews>
  <sheetFormatPr defaultRowHeight="15" x14ac:dyDescent="0.25"/>
  <cols>
    <col min="1" max="1" width="51.140625" style="1" customWidth="1"/>
    <col min="2" max="2" width="18.42578125" style="1" customWidth="1"/>
    <col min="3" max="3" width="18.5703125" style="1" customWidth="1"/>
    <col min="4" max="4" width="14" style="1" customWidth="1"/>
    <col min="5" max="5" width="12.140625" style="1" customWidth="1"/>
    <col min="6" max="16384" width="9.140625" style="1"/>
  </cols>
  <sheetData>
    <row r="1" spans="1:5" ht="32.25" customHeight="1" x14ac:dyDescent="0.25">
      <c r="A1" s="5"/>
      <c r="B1" s="20"/>
      <c r="C1" s="20"/>
      <c r="D1" s="20"/>
      <c r="E1" s="20"/>
    </row>
    <row r="2" spans="1:5" x14ac:dyDescent="0.25">
      <c r="A2" s="21" t="s">
        <v>0</v>
      </c>
      <c r="B2" s="21"/>
      <c r="C2" s="21"/>
      <c r="D2" s="21"/>
      <c r="E2" s="21"/>
    </row>
    <row r="3" spans="1:5" x14ac:dyDescent="0.25">
      <c r="A3" s="22" t="s">
        <v>1</v>
      </c>
      <c r="B3" s="22"/>
      <c r="C3" s="22"/>
      <c r="D3" s="22"/>
      <c r="E3" s="22"/>
    </row>
    <row r="4" spans="1:5" x14ac:dyDescent="0.25">
      <c r="A4" s="23" t="s">
        <v>2</v>
      </c>
      <c r="B4" s="23"/>
      <c r="C4" s="23"/>
      <c r="D4" s="23"/>
      <c r="E4" s="23"/>
    </row>
    <row r="5" spans="1:5" x14ac:dyDescent="0.25">
      <c r="A5" s="24" t="s">
        <v>3</v>
      </c>
      <c r="B5" s="24" t="s">
        <v>4</v>
      </c>
      <c r="C5" s="24" t="s">
        <v>5</v>
      </c>
      <c r="D5" s="24" t="s">
        <v>6</v>
      </c>
      <c r="E5" s="24"/>
    </row>
    <row r="6" spans="1:5" x14ac:dyDescent="0.25">
      <c r="A6" s="24"/>
      <c r="B6" s="24"/>
      <c r="C6" s="24"/>
      <c r="D6" s="2" t="s">
        <v>7</v>
      </c>
      <c r="E6" s="2" t="s">
        <v>8</v>
      </c>
    </row>
    <row r="7" spans="1:5" x14ac:dyDescent="0.25">
      <c r="A7" s="2" t="s">
        <v>9</v>
      </c>
      <c r="B7" s="2">
        <v>1</v>
      </c>
      <c r="C7" s="2">
        <v>2</v>
      </c>
      <c r="D7" s="2">
        <v>3</v>
      </c>
      <c r="E7" s="2">
        <v>4</v>
      </c>
    </row>
    <row r="8" spans="1:5" x14ac:dyDescent="0.25">
      <c r="A8" s="17" t="s">
        <v>10</v>
      </c>
      <c r="B8" s="17"/>
      <c r="C8" s="17"/>
      <c r="D8" s="17"/>
      <c r="E8" s="17"/>
    </row>
    <row r="9" spans="1:5" x14ac:dyDescent="0.25">
      <c r="A9" s="3" t="s">
        <v>11</v>
      </c>
      <c r="B9" s="8">
        <v>1957200</v>
      </c>
      <c r="C9" s="3">
        <v>-28500.42</v>
      </c>
      <c r="D9" s="11">
        <f>+C9-B9</f>
        <v>-1985700.42</v>
      </c>
      <c r="E9" s="12">
        <f>+C9/B9</f>
        <v>-1.4561833231146536E-2</v>
      </c>
    </row>
    <row r="10" spans="1:5" ht="45" x14ac:dyDescent="0.25">
      <c r="A10" s="3" t="s">
        <v>22</v>
      </c>
      <c r="B10" s="8"/>
      <c r="C10" s="3"/>
      <c r="D10" s="11">
        <f t="shared" ref="D10:D32" si="0">+C10-B10</f>
        <v>0</v>
      </c>
      <c r="E10" s="12" t="e">
        <f t="shared" ref="E10:E32" si="1">+C10/B10</f>
        <v>#DIV/0!</v>
      </c>
    </row>
    <row r="11" spans="1:5" ht="45" x14ac:dyDescent="0.25">
      <c r="A11" s="3" t="s">
        <v>23</v>
      </c>
      <c r="B11" s="8">
        <v>845000</v>
      </c>
      <c r="C11" s="3">
        <v>1265213.54</v>
      </c>
      <c r="D11" s="11">
        <f t="shared" si="0"/>
        <v>420213.54000000004</v>
      </c>
      <c r="E11" s="12">
        <f t="shared" si="1"/>
        <v>1.4972941301775149</v>
      </c>
    </row>
    <row r="12" spans="1:5" x14ac:dyDescent="0.25">
      <c r="A12" s="3" t="s">
        <v>12</v>
      </c>
      <c r="B12" s="8">
        <v>11133000</v>
      </c>
      <c r="C12" s="3">
        <v>13577091.58</v>
      </c>
      <c r="D12" s="11">
        <f t="shared" si="0"/>
        <v>2444091.58</v>
      </c>
      <c r="E12" s="12">
        <f t="shared" si="1"/>
        <v>1.2195357567591845</v>
      </c>
    </row>
    <row r="13" spans="1:5" x14ac:dyDescent="0.25">
      <c r="A13" s="3" t="s">
        <v>24</v>
      </c>
      <c r="B13" s="8"/>
      <c r="C13" s="3"/>
      <c r="D13" s="11">
        <f t="shared" si="0"/>
        <v>0</v>
      </c>
      <c r="E13" s="12" t="e">
        <f t="shared" si="1"/>
        <v>#DIV/0!</v>
      </c>
    </row>
    <row r="14" spans="1:5" ht="30" x14ac:dyDescent="0.25">
      <c r="A14" s="3" t="s">
        <v>25</v>
      </c>
      <c r="B14" s="8"/>
      <c r="C14" s="3"/>
      <c r="D14" s="11">
        <f t="shared" si="0"/>
        <v>0</v>
      </c>
      <c r="E14" s="12" t="e">
        <f t="shared" si="1"/>
        <v>#DIV/0!</v>
      </c>
    </row>
    <row r="15" spans="1:5" ht="30" x14ac:dyDescent="0.25">
      <c r="A15" s="3" t="s">
        <v>26</v>
      </c>
      <c r="B15" s="8"/>
      <c r="C15" s="3"/>
      <c r="D15" s="11">
        <f t="shared" si="0"/>
        <v>0</v>
      </c>
      <c r="E15" s="12" t="e">
        <f t="shared" si="1"/>
        <v>#DIV/0!</v>
      </c>
    </row>
    <row r="16" spans="1:5" ht="45" x14ac:dyDescent="0.25">
      <c r="A16" s="3" t="s">
        <v>27</v>
      </c>
      <c r="B16" s="8"/>
      <c r="C16" s="3"/>
      <c r="D16" s="11">
        <f t="shared" si="0"/>
        <v>0</v>
      </c>
      <c r="E16" s="12" t="e">
        <f t="shared" si="1"/>
        <v>#DIV/0!</v>
      </c>
    </row>
    <row r="17" spans="1:5" ht="30" x14ac:dyDescent="0.25">
      <c r="A17" s="3" t="s">
        <v>28</v>
      </c>
      <c r="B17" s="3"/>
      <c r="C17" s="3"/>
      <c r="D17" s="11">
        <f t="shared" si="0"/>
        <v>0</v>
      </c>
      <c r="E17" s="12" t="e">
        <f t="shared" si="1"/>
        <v>#DIV/0!</v>
      </c>
    </row>
    <row r="18" spans="1:5" ht="45" x14ac:dyDescent="0.25">
      <c r="A18" s="3" t="s">
        <v>29</v>
      </c>
      <c r="B18" s="3">
        <v>2075000</v>
      </c>
      <c r="C18" s="3">
        <v>2340855.87</v>
      </c>
      <c r="D18" s="11">
        <f t="shared" si="0"/>
        <v>265855.87000000011</v>
      </c>
      <c r="E18" s="12">
        <f t="shared" si="1"/>
        <v>1.1281233108433735</v>
      </c>
    </row>
    <row r="19" spans="1:5" x14ac:dyDescent="0.25">
      <c r="A19" s="3" t="s">
        <v>13</v>
      </c>
      <c r="B19" s="3">
        <v>10545000</v>
      </c>
      <c r="C19" s="3">
        <v>12242672</v>
      </c>
      <c r="D19" s="11">
        <f t="shared" si="0"/>
        <v>1697672</v>
      </c>
      <c r="E19" s="12">
        <f t="shared" si="1"/>
        <v>1.1609930772878141</v>
      </c>
    </row>
    <row r="20" spans="1:5" ht="30" x14ac:dyDescent="0.25">
      <c r="A20" s="3" t="s">
        <v>14</v>
      </c>
      <c r="B20" s="9">
        <v>2357000</v>
      </c>
      <c r="C20" s="9">
        <v>2722916.27</v>
      </c>
      <c r="D20" s="11">
        <f t="shared" si="0"/>
        <v>365916.27</v>
      </c>
      <c r="E20" s="12">
        <f t="shared" si="1"/>
        <v>1.1552466143402631</v>
      </c>
    </row>
    <row r="21" spans="1:5" x14ac:dyDescent="0.25">
      <c r="A21" s="3" t="s">
        <v>30</v>
      </c>
      <c r="B21" s="3">
        <v>2931000</v>
      </c>
      <c r="C21" s="3">
        <v>3170249.3099999987</v>
      </c>
      <c r="D21" s="11">
        <f t="shared" si="0"/>
        <v>239249.30999999866</v>
      </c>
      <c r="E21" s="12">
        <f t="shared" si="1"/>
        <v>1.0816271954964172</v>
      </c>
    </row>
    <row r="22" spans="1:5" x14ac:dyDescent="0.25">
      <c r="A22" s="3" t="s">
        <v>21</v>
      </c>
      <c r="B22" s="3">
        <v>3489000</v>
      </c>
      <c r="C22" s="3">
        <v>5449168.3000000007</v>
      </c>
      <c r="D22" s="11">
        <f t="shared" si="0"/>
        <v>1960168.3000000007</v>
      </c>
      <c r="E22" s="12">
        <f t="shared" si="1"/>
        <v>1.5618137861851535</v>
      </c>
    </row>
    <row r="23" spans="1:5" x14ac:dyDescent="0.25">
      <c r="A23" s="3" t="s">
        <v>31</v>
      </c>
      <c r="B23" s="3"/>
      <c r="C23" s="3"/>
      <c r="D23" s="11">
        <f t="shared" si="0"/>
        <v>0</v>
      </c>
      <c r="E23" s="12" t="e">
        <f t="shared" si="1"/>
        <v>#DIV/0!</v>
      </c>
    </row>
    <row r="24" spans="1:5" ht="30" x14ac:dyDescent="0.25">
      <c r="A24" s="3" t="s">
        <v>32</v>
      </c>
      <c r="B24" s="9">
        <v>45000</v>
      </c>
      <c r="C24" s="3">
        <v>263657.95</v>
      </c>
      <c r="D24" s="11">
        <f t="shared" si="0"/>
        <v>218657.95</v>
      </c>
      <c r="E24" s="12">
        <f t="shared" si="1"/>
        <v>5.8590655555555555</v>
      </c>
    </row>
    <row r="25" spans="1:5" x14ac:dyDescent="0.25">
      <c r="A25" s="3" t="s">
        <v>15</v>
      </c>
      <c r="B25" s="9">
        <v>1454000</v>
      </c>
      <c r="C25" s="3">
        <v>1490135.32</v>
      </c>
      <c r="D25" s="11">
        <f t="shared" si="0"/>
        <v>36135.320000000065</v>
      </c>
      <c r="E25" s="12">
        <f t="shared" si="1"/>
        <v>1.0248523521320496</v>
      </c>
    </row>
    <row r="26" spans="1:5" x14ac:dyDescent="0.25">
      <c r="A26" s="3" t="s">
        <v>33</v>
      </c>
      <c r="B26" s="9"/>
      <c r="C26" s="3"/>
      <c r="D26" s="11">
        <f t="shared" si="0"/>
        <v>0</v>
      </c>
      <c r="E26" s="12" t="e">
        <f t="shared" si="1"/>
        <v>#DIV/0!</v>
      </c>
    </row>
    <row r="27" spans="1:5" x14ac:dyDescent="0.25">
      <c r="A27" s="3" t="s">
        <v>34</v>
      </c>
      <c r="B27" s="9"/>
      <c r="C27" s="3"/>
      <c r="D27" s="11">
        <f t="shared" si="0"/>
        <v>0</v>
      </c>
      <c r="E27" s="12" t="e">
        <f t="shared" si="1"/>
        <v>#DIV/0!</v>
      </c>
    </row>
    <row r="28" spans="1:5" x14ac:dyDescent="0.25">
      <c r="A28" s="3" t="s">
        <v>35</v>
      </c>
      <c r="B28" s="9"/>
      <c r="C28" s="3"/>
      <c r="D28" s="11">
        <f t="shared" si="0"/>
        <v>0</v>
      </c>
      <c r="E28" s="12" t="e">
        <f t="shared" si="1"/>
        <v>#DIV/0!</v>
      </c>
    </row>
    <row r="29" spans="1:5" ht="30" x14ac:dyDescent="0.25">
      <c r="A29" s="3" t="s">
        <v>36</v>
      </c>
      <c r="B29" s="9"/>
      <c r="C29" s="3"/>
      <c r="D29" s="11">
        <f t="shared" si="0"/>
        <v>0</v>
      </c>
      <c r="E29" s="12" t="e">
        <f t="shared" si="1"/>
        <v>#DIV/0!</v>
      </c>
    </row>
    <row r="30" spans="1:5" ht="30" x14ac:dyDescent="0.25">
      <c r="A30" s="3" t="s">
        <v>37</v>
      </c>
      <c r="B30" s="3"/>
      <c r="C30" s="3"/>
      <c r="D30" s="11">
        <f t="shared" si="0"/>
        <v>0</v>
      </c>
      <c r="E30" s="12" t="e">
        <f t="shared" si="1"/>
        <v>#DIV/0!</v>
      </c>
    </row>
    <row r="31" spans="1:5" x14ac:dyDescent="0.25">
      <c r="A31" s="3" t="s">
        <v>16</v>
      </c>
      <c r="B31" s="3">
        <v>198000</v>
      </c>
      <c r="C31" s="3">
        <f>135922.67+630330.83</f>
        <v>766253.5</v>
      </c>
      <c r="D31" s="11">
        <f t="shared" si="0"/>
        <v>568253.5</v>
      </c>
      <c r="E31" s="12">
        <f t="shared" si="1"/>
        <v>3.8699671717171715</v>
      </c>
    </row>
    <row r="32" spans="1:5" x14ac:dyDescent="0.25">
      <c r="A32" s="4" t="s">
        <v>17</v>
      </c>
      <c r="B32" s="10">
        <f>+SUM(B9:B31)</f>
        <v>37029200</v>
      </c>
      <c r="C32" s="10">
        <f>+SUM(C9:C31)</f>
        <v>43259713.220000006</v>
      </c>
      <c r="D32" s="11">
        <f t="shared" si="0"/>
        <v>6230513.2200000063</v>
      </c>
      <c r="E32" s="12">
        <f t="shared" si="1"/>
        <v>1.1682594606418719</v>
      </c>
    </row>
    <row r="33" spans="1:5" x14ac:dyDescent="0.25">
      <c r="A33" s="13"/>
      <c r="B33" s="14"/>
      <c r="C33" s="14"/>
      <c r="D33" s="15"/>
      <c r="E33" s="16"/>
    </row>
    <row r="34" spans="1:5" x14ac:dyDescent="0.25">
      <c r="A34" s="13"/>
      <c r="B34" s="14"/>
      <c r="C34" s="14"/>
      <c r="D34" s="15"/>
      <c r="E34" s="16"/>
    </row>
    <row r="35" spans="1:5" x14ac:dyDescent="0.25">
      <c r="A35" s="18" t="s">
        <v>18</v>
      </c>
      <c r="B35" s="18"/>
      <c r="C35" s="18"/>
      <c r="D35" s="18"/>
      <c r="E35" s="18"/>
    </row>
    <row r="36" spans="1:5" ht="80.25" customHeight="1" x14ac:dyDescent="0.25">
      <c r="A36" s="19" t="s">
        <v>19</v>
      </c>
      <c r="B36" s="19"/>
      <c r="C36" s="19"/>
      <c r="D36" s="19"/>
      <c r="E36" s="19"/>
    </row>
    <row r="37" spans="1:5" ht="39" customHeight="1" x14ac:dyDescent="0.25">
      <c r="A37" s="19" t="s">
        <v>20</v>
      </c>
      <c r="B37" s="19"/>
      <c r="C37" s="19"/>
      <c r="D37" s="19"/>
      <c r="E37" s="19"/>
    </row>
  </sheetData>
  <mergeCells count="12">
    <mergeCell ref="A37:E37"/>
    <mergeCell ref="A2:E2"/>
    <mergeCell ref="A3:E3"/>
    <mergeCell ref="A4:E4"/>
    <mergeCell ref="B1:E1"/>
    <mergeCell ref="A5:A6"/>
    <mergeCell ref="B5:B6"/>
    <mergeCell ref="C5:C6"/>
    <mergeCell ref="D5:E5"/>
    <mergeCell ref="A8:E8"/>
    <mergeCell ref="A36:E36"/>
    <mergeCell ref="A35:E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8" workbookViewId="0">
      <selection activeCell="B33" sqref="B33:C34"/>
    </sheetView>
  </sheetViews>
  <sheetFormatPr defaultRowHeight="15" x14ac:dyDescent="0.25"/>
  <cols>
    <col min="1" max="1" width="51.140625" style="1" customWidth="1"/>
    <col min="2" max="2" width="18.42578125" style="1" customWidth="1"/>
    <col min="3" max="3" width="18.5703125" style="1" customWidth="1"/>
    <col min="4" max="4" width="14" style="1" customWidth="1"/>
    <col min="5" max="5" width="12.140625" style="1" customWidth="1"/>
    <col min="6" max="16384" width="9.140625" style="1"/>
  </cols>
  <sheetData>
    <row r="1" spans="1:5" ht="32.25" customHeight="1" x14ac:dyDescent="0.25">
      <c r="A1" s="6"/>
      <c r="B1" s="20"/>
      <c r="C1" s="20"/>
      <c r="D1" s="20"/>
      <c r="E1" s="20"/>
    </row>
    <row r="2" spans="1:5" x14ac:dyDescent="0.25">
      <c r="A2" s="21" t="s">
        <v>0</v>
      </c>
      <c r="B2" s="21"/>
      <c r="C2" s="21"/>
      <c r="D2" s="21"/>
      <c r="E2" s="21"/>
    </row>
    <row r="3" spans="1:5" x14ac:dyDescent="0.25">
      <c r="A3" s="22" t="s">
        <v>1</v>
      </c>
      <c r="B3" s="22"/>
      <c r="C3" s="22"/>
      <c r="D3" s="22"/>
      <c r="E3" s="22"/>
    </row>
    <row r="4" spans="1:5" x14ac:dyDescent="0.25">
      <c r="A4" s="23" t="s">
        <v>2</v>
      </c>
      <c r="B4" s="23"/>
      <c r="C4" s="23"/>
      <c r="D4" s="23"/>
      <c r="E4" s="23"/>
    </row>
    <row r="5" spans="1:5" x14ac:dyDescent="0.25">
      <c r="A5" s="24" t="s">
        <v>3</v>
      </c>
      <c r="B5" s="24" t="s">
        <v>4</v>
      </c>
      <c r="C5" s="24" t="s">
        <v>5</v>
      </c>
      <c r="D5" s="24" t="s">
        <v>6</v>
      </c>
      <c r="E5" s="24"/>
    </row>
    <row r="6" spans="1:5" x14ac:dyDescent="0.25">
      <c r="A6" s="24"/>
      <c r="B6" s="24"/>
      <c r="C6" s="24"/>
      <c r="D6" s="7" t="s">
        <v>7</v>
      </c>
      <c r="E6" s="7" t="s">
        <v>8</v>
      </c>
    </row>
    <row r="7" spans="1:5" x14ac:dyDescent="0.25">
      <c r="A7" s="7" t="s">
        <v>9</v>
      </c>
      <c r="B7" s="7">
        <v>1</v>
      </c>
      <c r="C7" s="7">
        <v>2</v>
      </c>
      <c r="D7" s="7">
        <v>3</v>
      </c>
      <c r="E7" s="7">
        <v>4</v>
      </c>
    </row>
    <row r="8" spans="1:5" x14ac:dyDescent="0.25">
      <c r="A8" s="17" t="s">
        <v>10</v>
      </c>
      <c r="B8" s="17"/>
      <c r="C8" s="17"/>
      <c r="D8" s="17"/>
      <c r="E8" s="17"/>
    </row>
    <row r="9" spans="1:5" x14ac:dyDescent="0.25">
      <c r="A9" s="3" t="s">
        <v>11</v>
      </c>
      <c r="B9" s="8">
        <v>2298800</v>
      </c>
      <c r="C9" s="3">
        <v>366283.47</v>
      </c>
      <c r="D9" s="11">
        <f>+C9-B9</f>
        <v>-1932516.53</v>
      </c>
      <c r="E9" s="12">
        <f>+C9/B9</f>
        <v>0.1593368148599269</v>
      </c>
    </row>
    <row r="10" spans="1:5" ht="45" x14ac:dyDescent="0.25">
      <c r="A10" s="3" t="s">
        <v>22</v>
      </c>
      <c r="B10" s="8"/>
      <c r="C10" s="3"/>
      <c r="D10" s="11">
        <f t="shared" ref="D10:D32" si="0">+C10-B10</f>
        <v>0</v>
      </c>
      <c r="E10" s="12" t="e">
        <f t="shared" ref="E10:E32" si="1">+C10/B10</f>
        <v>#DIV/0!</v>
      </c>
    </row>
    <row r="11" spans="1:5" ht="45" x14ac:dyDescent="0.25">
      <c r="A11" s="3" t="s">
        <v>23</v>
      </c>
      <c r="B11" s="8">
        <v>1791000</v>
      </c>
      <c r="C11" s="3">
        <v>2224333.0099999998</v>
      </c>
      <c r="D11" s="11">
        <f t="shared" si="0"/>
        <v>433333.00999999978</v>
      </c>
      <c r="E11" s="12">
        <f t="shared" si="1"/>
        <v>1.2419503126744833</v>
      </c>
    </row>
    <row r="12" spans="1:5" x14ac:dyDescent="0.25">
      <c r="A12" s="3" t="s">
        <v>12</v>
      </c>
      <c r="B12" s="8">
        <v>16836000</v>
      </c>
      <c r="C12" s="3">
        <v>19076458.73</v>
      </c>
      <c r="D12" s="11">
        <f t="shared" si="0"/>
        <v>2240458.7300000004</v>
      </c>
      <c r="E12" s="12">
        <f t="shared" si="1"/>
        <v>1.133075476954146</v>
      </c>
    </row>
    <row r="13" spans="1:5" x14ac:dyDescent="0.25">
      <c r="A13" s="3" t="s">
        <v>24</v>
      </c>
      <c r="B13" s="8"/>
      <c r="C13" s="3"/>
      <c r="D13" s="11">
        <f t="shared" si="0"/>
        <v>0</v>
      </c>
      <c r="E13" s="12" t="e">
        <f t="shared" si="1"/>
        <v>#DIV/0!</v>
      </c>
    </row>
    <row r="14" spans="1:5" ht="30" x14ac:dyDescent="0.25">
      <c r="A14" s="3" t="s">
        <v>25</v>
      </c>
      <c r="B14" s="8"/>
      <c r="C14" s="3"/>
      <c r="D14" s="11">
        <f t="shared" si="0"/>
        <v>0</v>
      </c>
      <c r="E14" s="12" t="e">
        <f t="shared" si="1"/>
        <v>#DIV/0!</v>
      </c>
    </row>
    <row r="15" spans="1:5" ht="30" x14ac:dyDescent="0.25">
      <c r="A15" s="3" t="s">
        <v>26</v>
      </c>
      <c r="B15" s="8"/>
      <c r="C15" s="3"/>
      <c r="D15" s="11">
        <f t="shared" si="0"/>
        <v>0</v>
      </c>
      <c r="E15" s="12" t="e">
        <f t="shared" si="1"/>
        <v>#DIV/0!</v>
      </c>
    </row>
    <row r="16" spans="1:5" ht="45" x14ac:dyDescent="0.25">
      <c r="A16" s="3" t="s">
        <v>27</v>
      </c>
      <c r="B16" s="8"/>
      <c r="C16" s="3"/>
      <c r="D16" s="11">
        <f t="shared" si="0"/>
        <v>0</v>
      </c>
      <c r="E16" s="12" t="e">
        <f t="shared" si="1"/>
        <v>#DIV/0!</v>
      </c>
    </row>
    <row r="17" spans="1:5" ht="30" x14ac:dyDescent="0.25">
      <c r="A17" s="3" t="s">
        <v>28</v>
      </c>
      <c r="B17" s="3"/>
      <c r="C17" s="3"/>
      <c r="D17" s="11">
        <f t="shared" si="0"/>
        <v>0</v>
      </c>
      <c r="E17" s="12" t="e">
        <f t="shared" si="1"/>
        <v>#DIV/0!</v>
      </c>
    </row>
    <row r="18" spans="1:5" ht="45" x14ac:dyDescent="0.25">
      <c r="A18" s="3" t="s">
        <v>29</v>
      </c>
      <c r="B18" s="3">
        <v>4398000</v>
      </c>
      <c r="C18" s="3">
        <v>4072327.75</v>
      </c>
      <c r="D18" s="11">
        <f t="shared" si="0"/>
        <v>-325672.25</v>
      </c>
      <c r="E18" s="12">
        <f t="shared" si="1"/>
        <v>0.92594992041837199</v>
      </c>
    </row>
    <row r="19" spans="1:5" x14ac:dyDescent="0.25">
      <c r="A19" s="3" t="s">
        <v>13</v>
      </c>
      <c r="B19" s="3">
        <v>15077000</v>
      </c>
      <c r="C19" s="3">
        <v>17729253.539999999</v>
      </c>
      <c r="D19" s="11">
        <f t="shared" si="0"/>
        <v>2652253.5399999991</v>
      </c>
      <c r="E19" s="12">
        <f t="shared" si="1"/>
        <v>1.1759138780924587</v>
      </c>
    </row>
    <row r="20" spans="1:5" ht="30" x14ac:dyDescent="0.25">
      <c r="A20" s="3" t="s">
        <v>14</v>
      </c>
      <c r="B20" s="9">
        <v>4723000</v>
      </c>
      <c r="C20" s="9">
        <v>4373015.8600000003</v>
      </c>
      <c r="D20" s="11">
        <f t="shared" si="0"/>
        <v>-349984.13999999966</v>
      </c>
      <c r="E20" s="12">
        <f t="shared" si="1"/>
        <v>0.925897916578446</v>
      </c>
    </row>
    <row r="21" spans="1:5" x14ac:dyDescent="0.25">
      <c r="A21" s="3" t="s">
        <v>30</v>
      </c>
      <c r="B21" s="3">
        <v>4564000</v>
      </c>
      <c r="C21" s="3">
        <v>4867795.209999999</v>
      </c>
      <c r="D21" s="11">
        <f t="shared" si="0"/>
        <v>303795.20999999903</v>
      </c>
      <c r="E21" s="12">
        <f t="shared" si="1"/>
        <v>1.0665633676599473</v>
      </c>
    </row>
    <row r="22" spans="1:5" x14ac:dyDescent="0.25">
      <c r="A22" s="3" t="s">
        <v>21</v>
      </c>
      <c r="B22" s="3">
        <v>7115000</v>
      </c>
      <c r="C22" s="3">
        <v>8965551.5600000005</v>
      </c>
      <c r="D22" s="11">
        <f t="shared" si="0"/>
        <v>1850551.5600000005</v>
      </c>
      <c r="E22" s="12">
        <f t="shared" si="1"/>
        <v>1.260091575544624</v>
      </c>
    </row>
    <row r="23" spans="1:5" x14ac:dyDescent="0.25">
      <c r="A23" s="3" t="s">
        <v>31</v>
      </c>
      <c r="B23" s="3"/>
      <c r="C23" s="3"/>
      <c r="D23" s="11">
        <f t="shared" si="0"/>
        <v>0</v>
      </c>
      <c r="E23" s="12" t="e">
        <f t="shared" si="1"/>
        <v>#DIV/0!</v>
      </c>
    </row>
    <row r="24" spans="1:5" ht="30" x14ac:dyDescent="0.25">
      <c r="A24" s="3" t="s">
        <v>32</v>
      </c>
      <c r="B24" s="9">
        <v>45000</v>
      </c>
      <c r="C24" s="3">
        <v>464692.37</v>
      </c>
      <c r="D24" s="11">
        <f t="shared" si="0"/>
        <v>419692.37</v>
      </c>
      <c r="E24" s="12">
        <f t="shared" si="1"/>
        <v>10.326497111111111</v>
      </c>
    </row>
    <row r="25" spans="1:5" x14ac:dyDescent="0.25">
      <c r="A25" s="3" t="s">
        <v>15</v>
      </c>
      <c r="B25" s="9">
        <v>2167817</v>
      </c>
      <c r="C25" s="3">
        <v>2211881.71</v>
      </c>
      <c r="D25" s="11">
        <f t="shared" si="0"/>
        <v>44064.709999999963</v>
      </c>
      <c r="E25" s="12">
        <f t="shared" si="1"/>
        <v>1.0203267665121178</v>
      </c>
    </row>
    <row r="26" spans="1:5" x14ac:dyDescent="0.25">
      <c r="A26" s="3" t="s">
        <v>33</v>
      </c>
      <c r="B26" s="9"/>
      <c r="C26" s="3"/>
      <c r="D26" s="11">
        <f t="shared" si="0"/>
        <v>0</v>
      </c>
      <c r="E26" s="12" t="e">
        <f t="shared" si="1"/>
        <v>#DIV/0!</v>
      </c>
    </row>
    <row r="27" spans="1:5" x14ac:dyDescent="0.25">
      <c r="A27" s="3" t="s">
        <v>34</v>
      </c>
      <c r="B27" s="9"/>
      <c r="C27" s="3"/>
      <c r="D27" s="11">
        <f t="shared" si="0"/>
        <v>0</v>
      </c>
      <c r="E27" s="12" t="e">
        <f t="shared" si="1"/>
        <v>#DIV/0!</v>
      </c>
    </row>
    <row r="28" spans="1:5" x14ac:dyDescent="0.25">
      <c r="A28" s="3" t="s">
        <v>35</v>
      </c>
      <c r="B28" s="9"/>
      <c r="C28" s="3"/>
      <c r="D28" s="11">
        <f t="shared" si="0"/>
        <v>0</v>
      </c>
      <c r="E28" s="12" t="e">
        <f t="shared" si="1"/>
        <v>#DIV/0!</v>
      </c>
    </row>
    <row r="29" spans="1:5" ht="30" x14ac:dyDescent="0.25">
      <c r="A29" s="3" t="s">
        <v>36</v>
      </c>
      <c r="B29" s="9"/>
      <c r="C29" s="3"/>
      <c r="D29" s="11">
        <f t="shared" si="0"/>
        <v>0</v>
      </c>
      <c r="E29" s="12" t="e">
        <f t="shared" si="1"/>
        <v>#DIV/0!</v>
      </c>
    </row>
    <row r="30" spans="1:5" ht="30" x14ac:dyDescent="0.25">
      <c r="A30" s="3" t="s">
        <v>37</v>
      </c>
      <c r="B30" s="3"/>
      <c r="C30" s="3"/>
      <c r="D30" s="11">
        <f t="shared" si="0"/>
        <v>0</v>
      </c>
      <c r="E30" s="12" t="e">
        <f t="shared" si="1"/>
        <v>#DIV/0!</v>
      </c>
    </row>
    <row r="31" spans="1:5" x14ac:dyDescent="0.25">
      <c r="A31" s="3" t="s">
        <v>16</v>
      </c>
      <c r="B31" s="3">
        <v>329000</v>
      </c>
      <c r="C31" s="3">
        <f>1393518.73+976900.98</f>
        <v>2370419.71</v>
      </c>
      <c r="D31" s="11">
        <f t="shared" si="0"/>
        <v>2041419.71</v>
      </c>
      <c r="E31" s="12">
        <f t="shared" si="1"/>
        <v>7.204923130699088</v>
      </c>
    </row>
    <row r="32" spans="1:5" x14ac:dyDescent="0.25">
      <c r="A32" s="4" t="s">
        <v>17</v>
      </c>
      <c r="B32" s="10">
        <f>+SUM(B9:B31)</f>
        <v>59344617</v>
      </c>
      <c r="C32" s="10">
        <f>+SUM(C9:C31)</f>
        <v>66722012.920000002</v>
      </c>
      <c r="D32" s="11">
        <f t="shared" si="0"/>
        <v>7377395.9200000018</v>
      </c>
      <c r="E32" s="12">
        <f t="shared" si="1"/>
        <v>1.1243144920793744</v>
      </c>
    </row>
    <row r="33" spans="1:5" x14ac:dyDescent="0.25">
      <c r="A33" s="13"/>
      <c r="B33" s="14"/>
      <c r="C33" s="14"/>
      <c r="D33" s="15"/>
      <c r="E33" s="16"/>
    </row>
    <row r="34" spans="1:5" x14ac:dyDescent="0.25">
      <c r="A34" s="13"/>
      <c r="B34" s="14"/>
      <c r="C34" s="14"/>
      <c r="D34" s="15"/>
      <c r="E34" s="16"/>
    </row>
    <row r="35" spans="1:5" x14ac:dyDescent="0.25">
      <c r="A35" s="18" t="s">
        <v>18</v>
      </c>
      <c r="B35" s="18"/>
      <c r="C35" s="18"/>
      <c r="D35" s="18"/>
      <c r="E35" s="18"/>
    </row>
    <row r="36" spans="1:5" ht="80.25" customHeight="1" x14ac:dyDescent="0.25">
      <c r="A36" s="19" t="s">
        <v>19</v>
      </c>
      <c r="B36" s="19"/>
      <c r="C36" s="19"/>
      <c r="D36" s="19"/>
      <c r="E36" s="19"/>
    </row>
    <row r="37" spans="1:5" ht="39" customHeight="1" x14ac:dyDescent="0.25">
      <c r="A37" s="19" t="s">
        <v>20</v>
      </c>
      <c r="B37" s="19"/>
      <c r="C37" s="19"/>
      <c r="D37" s="19"/>
      <c r="E37" s="19"/>
    </row>
  </sheetData>
  <mergeCells count="12">
    <mergeCell ref="A8:E8"/>
    <mergeCell ref="A35:E35"/>
    <mergeCell ref="A36:E36"/>
    <mergeCell ref="A37:E37"/>
    <mergeCell ref="B1:E1"/>
    <mergeCell ref="A2:E2"/>
    <mergeCell ref="A3:E3"/>
    <mergeCell ref="A4:E4"/>
    <mergeCell ref="A5:A6"/>
    <mergeCell ref="B5:B6"/>
    <mergeCell ref="C5:C6"/>
    <mergeCell ref="D5:E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0" workbookViewId="0">
      <selection activeCell="B32" sqref="B32"/>
    </sheetView>
  </sheetViews>
  <sheetFormatPr defaultRowHeight="15" x14ac:dyDescent="0.25"/>
  <cols>
    <col min="1" max="1" width="51.140625" style="1" customWidth="1"/>
    <col min="2" max="2" width="18.42578125" style="1" customWidth="1"/>
    <col min="3" max="3" width="18.5703125" style="1" customWidth="1"/>
    <col min="4" max="4" width="19.5703125" style="1" customWidth="1"/>
    <col min="5" max="5" width="19.85546875" style="1" customWidth="1"/>
    <col min="6" max="16384" width="9.140625" style="1"/>
  </cols>
  <sheetData>
    <row r="1" spans="1:5" ht="32.25" customHeight="1" x14ac:dyDescent="0.25">
      <c r="A1" s="6"/>
      <c r="B1" s="20"/>
      <c r="C1" s="20"/>
      <c r="D1" s="20"/>
      <c r="E1" s="20"/>
    </row>
    <row r="2" spans="1:5" x14ac:dyDescent="0.25">
      <c r="A2" s="21" t="s">
        <v>0</v>
      </c>
      <c r="B2" s="21"/>
      <c r="C2" s="21"/>
      <c r="D2" s="21"/>
      <c r="E2" s="21"/>
    </row>
    <row r="3" spans="1:5" x14ac:dyDescent="0.25">
      <c r="A3" s="22" t="s">
        <v>1</v>
      </c>
      <c r="B3" s="22"/>
      <c r="C3" s="22"/>
      <c r="D3" s="22"/>
      <c r="E3" s="22"/>
    </row>
    <row r="4" spans="1:5" x14ac:dyDescent="0.25">
      <c r="A4" s="23" t="s">
        <v>2</v>
      </c>
      <c r="B4" s="23"/>
      <c r="C4" s="23"/>
      <c r="D4" s="23"/>
      <c r="E4" s="23"/>
    </row>
    <row r="5" spans="1:5" x14ac:dyDescent="0.25">
      <c r="A5" s="24" t="s">
        <v>3</v>
      </c>
      <c r="B5" s="24" t="s">
        <v>4</v>
      </c>
      <c r="C5" s="24" t="s">
        <v>5</v>
      </c>
      <c r="D5" s="24" t="s">
        <v>6</v>
      </c>
      <c r="E5" s="24"/>
    </row>
    <row r="6" spans="1:5" x14ac:dyDescent="0.25">
      <c r="A6" s="24"/>
      <c r="B6" s="24"/>
      <c r="C6" s="24"/>
      <c r="D6" s="7" t="s">
        <v>7</v>
      </c>
      <c r="E6" s="7" t="s">
        <v>8</v>
      </c>
    </row>
    <row r="7" spans="1:5" x14ac:dyDescent="0.25">
      <c r="A7" s="7" t="s">
        <v>9</v>
      </c>
      <c r="B7" s="7">
        <v>1</v>
      </c>
      <c r="C7" s="7">
        <v>2</v>
      </c>
      <c r="D7" s="7">
        <v>3</v>
      </c>
      <c r="E7" s="7">
        <v>4</v>
      </c>
    </row>
    <row r="8" spans="1:5" x14ac:dyDescent="0.25">
      <c r="A8" s="17" t="s">
        <v>10</v>
      </c>
      <c r="B8" s="17"/>
      <c r="C8" s="17"/>
      <c r="D8" s="17"/>
      <c r="E8" s="17"/>
    </row>
    <row r="9" spans="1:5" x14ac:dyDescent="0.25">
      <c r="A9" s="3" t="s">
        <v>11</v>
      </c>
      <c r="B9" s="8">
        <v>2604000</v>
      </c>
      <c r="C9" s="3">
        <v>900036.42</v>
      </c>
      <c r="D9" s="11">
        <f>+C9-B9</f>
        <v>-1703963.58</v>
      </c>
      <c r="E9" s="12">
        <f>+C9/B9</f>
        <v>0.34563610599078343</v>
      </c>
    </row>
    <row r="10" spans="1:5" ht="45" x14ac:dyDescent="0.25">
      <c r="A10" s="3" t="s">
        <v>22</v>
      </c>
      <c r="B10" s="8"/>
      <c r="C10" s="3"/>
      <c r="D10" s="11">
        <f t="shared" ref="D10:D32" si="0">+C10-B10</f>
        <v>0</v>
      </c>
      <c r="E10" s="12" t="e">
        <f t="shared" ref="E10:E32" si="1">+C10/B10</f>
        <v>#DIV/0!</v>
      </c>
    </row>
    <row r="11" spans="1:5" ht="45" x14ac:dyDescent="0.25">
      <c r="A11" s="3" t="s">
        <v>23</v>
      </c>
      <c r="B11" s="8">
        <v>2506000</v>
      </c>
      <c r="C11" s="3">
        <v>3138952.79</v>
      </c>
      <c r="D11" s="11">
        <f t="shared" si="0"/>
        <v>632952.79</v>
      </c>
      <c r="E11" s="12">
        <f t="shared" si="1"/>
        <v>1.2525749361532323</v>
      </c>
    </row>
    <row r="12" spans="1:5" x14ac:dyDescent="0.25">
      <c r="A12" s="3" t="s">
        <v>12</v>
      </c>
      <c r="B12" s="8">
        <v>25683000</v>
      </c>
      <c r="C12" s="3">
        <v>26634789.359999999</v>
      </c>
      <c r="D12" s="11">
        <f t="shared" si="0"/>
        <v>951789.3599999994</v>
      </c>
      <c r="E12" s="12">
        <f t="shared" si="1"/>
        <v>1.0370591192617684</v>
      </c>
    </row>
    <row r="13" spans="1:5" x14ac:dyDescent="0.25">
      <c r="A13" s="3" t="s">
        <v>24</v>
      </c>
      <c r="B13" s="8"/>
      <c r="C13" s="3"/>
      <c r="D13" s="11">
        <f t="shared" si="0"/>
        <v>0</v>
      </c>
      <c r="E13" s="12" t="e">
        <f t="shared" si="1"/>
        <v>#DIV/0!</v>
      </c>
    </row>
    <row r="14" spans="1:5" ht="30" x14ac:dyDescent="0.25">
      <c r="A14" s="3" t="s">
        <v>25</v>
      </c>
      <c r="B14" s="8"/>
      <c r="C14" s="3"/>
      <c r="D14" s="11">
        <f t="shared" si="0"/>
        <v>0</v>
      </c>
      <c r="E14" s="12" t="e">
        <f t="shared" si="1"/>
        <v>#DIV/0!</v>
      </c>
    </row>
    <row r="15" spans="1:5" ht="30" x14ac:dyDescent="0.25">
      <c r="A15" s="3" t="s">
        <v>26</v>
      </c>
      <c r="B15" s="8"/>
      <c r="C15" s="3"/>
      <c r="D15" s="11">
        <f t="shared" si="0"/>
        <v>0</v>
      </c>
      <c r="E15" s="12" t="e">
        <f t="shared" si="1"/>
        <v>#DIV/0!</v>
      </c>
    </row>
    <row r="16" spans="1:5" ht="45" x14ac:dyDescent="0.25">
      <c r="A16" s="3" t="s">
        <v>27</v>
      </c>
      <c r="B16" s="8"/>
      <c r="C16" s="3"/>
      <c r="D16" s="11">
        <f t="shared" si="0"/>
        <v>0</v>
      </c>
      <c r="E16" s="12" t="e">
        <f t="shared" si="1"/>
        <v>#DIV/0!</v>
      </c>
    </row>
    <row r="17" spans="1:5" ht="30" x14ac:dyDescent="0.25">
      <c r="A17" s="3" t="s">
        <v>28</v>
      </c>
      <c r="B17" s="3"/>
      <c r="C17" s="3"/>
      <c r="D17" s="11">
        <f t="shared" si="0"/>
        <v>0</v>
      </c>
      <c r="E17" s="12" t="e">
        <f t="shared" si="1"/>
        <v>#DIV/0!</v>
      </c>
    </row>
    <row r="18" spans="1:5" ht="45" x14ac:dyDescent="0.25">
      <c r="A18" s="3" t="s">
        <v>29</v>
      </c>
      <c r="B18" s="3">
        <v>6362000</v>
      </c>
      <c r="C18" s="3">
        <v>5770049.3499999996</v>
      </c>
      <c r="D18" s="11">
        <f t="shared" si="0"/>
        <v>-591950.65000000037</v>
      </c>
      <c r="E18" s="12">
        <f t="shared" si="1"/>
        <v>0.90695525778057207</v>
      </c>
    </row>
    <row r="19" spans="1:5" x14ac:dyDescent="0.25">
      <c r="A19" s="3" t="s">
        <v>13</v>
      </c>
      <c r="B19" s="3">
        <v>22036000</v>
      </c>
      <c r="C19" s="3">
        <v>23511918.140000001</v>
      </c>
      <c r="D19" s="11">
        <f t="shared" si="0"/>
        <v>1475918.1400000006</v>
      </c>
      <c r="E19" s="12">
        <f t="shared" si="1"/>
        <v>1.0669775884915593</v>
      </c>
    </row>
    <row r="20" spans="1:5" ht="30" x14ac:dyDescent="0.25">
      <c r="A20" s="3" t="s">
        <v>14</v>
      </c>
      <c r="B20" s="9">
        <v>6087000</v>
      </c>
      <c r="C20" s="9">
        <v>5735793.1600000001</v>
      </c>
      <c r="D20" s="11">
        <f t="shared" si="0"/>
        <v>-351206.83999999985</v>
      </c>
      <c r="E20" s="12">
        <f t="shared" si="1"/>
        <v>0.94230214555610314</v>
      </c>
    </row>
    <row r="21" spans="1:5" x14ac:dyDescent="0.25">
      <c r="A21" s="3" t="s">
        <v>30</v>
      </c>
      <c r="B21" s="3">
        <v>5880000</v>
      </c>
      <c r="C21" s="3">
        <v>6575327.5499999989</v>
      </c>
      <c r="D21" s="11">
        <f t="shared" si="0"/>
        <v>695327.54999999888</v>
      </c>
      <c r="E21" s="12">
        <f t="shared" si="1"/>
        <v>1.1182529846938773</v>
      </c>
    </row>
    <row r="22" spans="1:5" x14ac:dyDescent="0.25">
      <c r="A22" s="3" t="s">
        <v>21</v>
      </c>
      <c r="B22" s="3">
        <v>10315000</v>
      </c>
      <c r="C22" s="3">
        <v>13211709.790000001</v>
      </c>
      <c r="D22" s="11">
        <f t="shared" si="0"/>
        <v>2896709.790000001</v>
      </c>
      <c r="E22" s="12">
        <f t="shared" si="1"/>
        <v>1.2808249917595735</v>
      </c>
    </row>
    <row r="23" spans="1:5" x14ac:dyDescent="0.25">
      <c r="A23" s="3" t="s">
        <v>31</v>
      </c>
      <c r="B23" s="3"/>
      <c r="C23" s="3"/>
      <c r="D23" s="11">
        <f t="shared" si="0"/>
        <v>0</v>
      </c>
      <c r="E23" s="12" t="e">
        <f t="shared" si="1"/>
        <v>#DIV/0!</v>
      </c>
    </row>
    <row r="24" spans="1:5" ht="30" x14ac:dyDescent="0.25">
      <c r="A24" s="3" t="s">
        <v>32</v>
      </c>
      <c r="B24" s="9">
        <v>80000</v>
      </c>
      <c r="C24" s="3">
        <v>694631.77</v>
      </c>
      <c r="D24" s="11">
        <f t="shared" si="0"/>
        <v>614631.77</v>
      </c>
      <c r="E24" s="12">
        <f t="shared" si="1"/>
        <v>8.6828971250000002</v>
      </c>
    </row>
    <row r="25" spans="1:5" x14ac:dyDescent="0.25">
      <c r="A25" s="3" t="s">
        <v>15</v>
      </c>
      <c r="B25" s="9">
        <v>2840666</v>
      </c>
      <c r="C25" s="3">
        <v>2935464.03</v>
      </c>
      <c r="D25" s="11">
        <f t="shared" si="0"/>
        <v>94798.029999999795</v>
      </c>
      <c r="E25" s="12">
        <f t="shared" si="1"/>
        <v>1.0333717621149405</v>
      </c>
    </row>
    <row r="26" spans="1:5" x14ac:dyDescent="0.25">
      <c r="A26" s="3" t="s">
        <v>33</v>
      </c>
      <c r="B26" s="9"/>
      <c r="C26" s="3"/>
      <c r="D26" s="11">
        <f t="shared" si="0"/>
        <v>0</v>
      </c>
      <c r="E26" s="12" t="e">
        <f t="shared" si="1"/>
        <v>#DIV/0!</v>
      </c>
    </row>
    <row r="27" spans="1:5" x14ac:dyDescent="0.25">
      <c r="A27" s="3" t="s">
        <v>34</v>
      </c>
      <c r="B27" s="9"/>
      <c r="C27" s="3"/>
      <c r="D27" s="11">
        <f t="shared" si="0"/>
        <v>0</v>
      </c>
      <c r="E27" s="12" t="e">
        <f t="shared" si="1"/>
        <v>#DIV/0!</v>
      </c>
    </row>
    <row r="28" spans="1:5" x14ac:dyDescent="0.25">
      <c r="A28" s="3" t="s">
        <v>35</v>
      </c>
      <c r="B28" s="9"/>
      <c r="C28" s="3"/>
      <c r="D28" s="11">
        <f t="shared" si="0"/>
        <v>0</v>
      </c>
      <c r="E28" s="12" t="e">
        <f t="shared" si="1"/>
        <v>#DIV/0!</v>
      </c>
    </row>
    <row r="29" spans="1:5" ht="30" x14ac:dyDescent="0.25">
      <c r="A29" s="3" t="s">
        <v>36</v>
      </c>
      <c r="B29" s="9"/>
      <c r="C29" s="3"/>
      <c r="D29" s="11">
        <f t="shared" si="0"/>
        <v>0</v>
      </c>
      <c r="E29" s="12" t="e">
        <f t="shared" si="1"/>
        <v>#DIV/0!</v>
      </c>
    </row>
    <row r="30" spans="1:5" ht="30" x14ac:dyDescent="0.25">
      <c r="A30" s="3" t="s">
        <v>37</v>
      </c>
      <c r="B30" s="3"/>
      <c r="C30" s="3"/>
      <c r="D30" s="11">
        <f t="shared" si="0"/>
        <v>0</v>
      </c>
      <c r="E30" s="12" t="e">
        <f t="shared" si="1"/>
        <v>#DIV/0!</v>
      </c>
    </row>
    <row r="31" spans="1:5" x14ac:dyDescent="0.25">
      <c r="A31" s="3" t="s">
        <v>16</v>
      </c>
      <c r="B31" s="3">
        <v>507983</v>
      </c>
      <c r="C31" s="3">
        <f>2984727.75+2867777.57</f>
        <v>5852505.3200000003</v>
      </c>
      <c r="D31" s="11">
        <f t="shared" si="0"/>
        <v>5344522.32</v>
      </c>
      <c r="E31" s="12">
        <f t="shared" si="1"/>
        <v>11.521065311240731</v>
      </c>
    </row>
    <row r="32" spans="1:5" x14ac:dyDescent="0.25">
      <c r="A32" s="4" t="s">
        <v>17</v>
      </c>
      <c r="B32" s="10">
        <f>+SUM(B9:B31)</f>
        <v>84901649</v>
      </c>
      <c r="C32" s="10">
        <f>+SUM(C9:C31)</f>
        <v>94961177.680000007</v>
      </c>
      <c r="D32" s="11">
        <f t="shared" si="0"/>
        <v>10059528.680000007</v>
      </c>
      <c r="E32" s="12">
        <f t="shared" si="1"/>
        <v>1.1184844911551719</v>
      </c>
    </row>
    <row r="33" spans="1:5" x14ac:dyDescent="0.25">
      <c r="A33" s="13"/>
      <c r="B33" s="14"/>
      <c r="C33" s="14"/>
      <c r="D33" s="15"/>
      <c r="E33" s="16"/>
    </row>
    <row r="34" spans="1:5" x14ac:dyDescent="0.25">
      <c r="A34" s="13"/>
      <c r="B34" s="14"/>
      <c r="C34" s="14"/>
      <c r="D34" s="15"/>
      <c r="E34" s="16"/>
    </row>
    <row r="35" spans="1:5" x14ac:dyDescent="0.25">
      <c r="A35" s="18" t="s">
        <v>18</v>
      </c>
      <c r="B35" s="18"/>
      <c r="C35" s="18"/>
      <c r="D35" s="18"/>
      <c r="E35" s="18"/>
    </row>
    <row r="36" spans="1:5" ht="80.25" customHeight="1" x14ac:dyDescent="0.25">
      <c r="A36" s="19" t="s">
        <v>19</v>
      </c>
      <c r="B36" s="19"/>
      <c r="C36" s="19"/>
      <c r="D36" s="19"/>
      <c r="E36" s="19"/>
    </row>
    <row r="37" spans="1:5" ht="39" customHeight="1" x14ac:dyDescent="0.25">
      <c r="A37" s="19" t="s">
        <v>20</v>
      </c>
      <c r="B37" s="19"/>
      <c r="C37" s="19"/>
      <c r="D37" s="19"/>
      <c r="E37" s="19"/>
    </row>
  </sheetData>
  <mergeCells count="12">
    <mergeCell ref="A8:E8"/>
    <mergeCell ref="A35:E35"/>
    <mergeCell ref="A36:E36"/>
    <mergeCell ref="A37:E37"/>
    <mergeCell ref="B1:E1"/>
    <mergeCell ref="A2:E2"/>
    <mergeCell ref="A3:E3"/>
    <mergeCell ref="A4:E4"/>
    <mergeCell ref="A5:A6"/>
    <mergeCell ref="B5:B6"/>
    <mergeCell ref="C5:C6"/>
    <mergeCell ref="D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1-чорак,</vt:lpstr>
      <vt:lpstr>2-чорак</vt:lpstr>
      <vt:lpstr>3-чорак</vt:lpstr>
      <vt:lpstr>4-чорак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2026-02-18T07:22:43Z</dcterms:modified>
</cp:coreProperties>
</file>