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DAVLAT XARIDLARI\3299-6247 ПФ\2025\2-chorak\ПҚ-3299\2 чорак\"/>
    </mc:Choice>
  </mc:AlternateContent>
  <xr:revisionPtr revIDLastSave="0" documentId="13_ncr:1_{F787F3DB-2FB4-4B7C-8689-C421154A1BB3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26" r:id="rId7"/>
    <sheet name="8-илова " sheetId="28" r:id="rId8"/>
    <sheet name="9 илова" sheetId="29" r:id="rId9"/>
    <sheet name="10 илова " sheetId="30" r:id="rId10"/>
    <sheet name="11 илова" sheetId="31" r:id="rId11"/>
    <sheet name="12 илова" sheetId="32" r:id="rId12"/>
    <sheet name="13 илова" sheetId="33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'!$A$4:$Y$15</definedName>
    <definedName name="_xlnm._FilterDatabase" localSheetId="4" hidden="1">'5-илова'!$A$6:$L$66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2">'3-илова'!$A$1:$F$16</definedName>
    <definedName name="_xlnm.Print_Area" localSheetId="3">'4-илова '!$A$1:$L$17</definedName>
    <definedName name="_xlnm.Print_Area" localSheetId="4">'5-илова'!$A$1:$K$66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4" l="1"/>
  <c r="J15" i="4"/>
  <c r="L14" i="4"/>
  <c r="L13" i="4"/>
  <c r="L12" i="4"/>
  <c r="L11" i="4"/>
  <c r="L10" i="4"/>
  <c r="L9" i="4"/>
  <c r="L8" i="4"/>
  <c r="L7" i="4"/>
  <c r="L6" i="4"/>
  <c r="F12" i="9" l="1"/>
  <c r="G14" i="9"/>
  <c r="F14" i="9"/>
  <c r="E14" i="9"/>
  <c r="D14" i="9"/>
  <c r="C13" i="9"/>
  <c r="I27" i="7"/>
  <c r="K8" i="7"/>
  <c r="K9" i="7"/>
  <c r="K10" i="7"/>
  <c r="K11" i="7"/>
  <c r="K12" i="7"/>
  <c r="K13" i="7"/>
  <c r="K14" i="7"/>
  <c r="K26" i="7"/>
  <c r="K25" i="7"/>
  <c r="K24" i="7"/>
  <c r="K23" i="7"/>
  <c r="K22" i="7"/>
  <c r="K21" i="7"/>
  <c r="K20" i="7"/>
  <c r="K19" i="7"/>
  <c r="K18" i="7"/>
  <c r="K17" i="7"/>
  <c r="K16" i="7"/>
  <c r="K15" i="7"/>
  <c r="K27" i="7" l="1"/>
  <c r="C12" i="9" l="1"/>
  <c r="C14" i="9" s="1"/>
  <c r="E7" i="1" l="1"/>
  <c r="A7" i="32" l="1"/>
  <c r="A8" i="32" s="1"/>
  <c r="A9" i="32" s="1"/>
  <c r="A10" i="32" s="1"/>
  <c r="A11" i="32" s="1"/>
  <c r="A12" i="32" s="1"/>
  <c r="A13" i="32" s="1"/>
  <c r="A14" i="32" s="1"/>
  <c r="A15" i="32" s="1"/>
  <c r="A8" i="31"/>
  <c r="A9" i="31" s="1"/>
  <c r="A10" i="31" s="1"/>
  <c r="A11" i="31" s="1"/>
  <c r="A12" i="31" s="1"/>
  <c r="A13" i="31" s="1"/>
  <c r="A14" i="31" s="1"/>
  <c r="A9" i="26" l="1"/>
  <c r="A10" i="26" s="1"/>
  <c r="A11" i="26" s="1"/>
  <c r="A12" i="26" s="1"/>
  <c r="A13" i="26" s="1"/>
  <c r="H11" i="13" l="1"/>
  <c r="G11" i="13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</calcChain>
</file>

<file path=xl/sharedStrings.xml><?xml version="1.0" encoding="utf-8"?>
<sst xmlns="http://schemas.openxmlformats.org/spreadsheetml/2006/main" count="708" uniqueCount="417">
  <si>
    <t>Т/р</t>
  </si>
  <si>
    <t>Ҳисобот даври</t>
  </si>
  <si>
    <t>Жами</t>
  </si>
  <si>
    <t>№</t>
  </si>
  <si>
    <t>Кредитлар бўйича: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</si>
  <si>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</si>
  <si>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</si>
  <si>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</si>
  <si>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</si>
  <si>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</si>
  <si>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х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</si>
  <si>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</si>
  <si>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>1</t>
  </si>
  <si>
    <t>I</t>
  </si>
  <si>
    <t>II</t>
  </si>
  <si>
    <t>III</t>
  </si>
  <si>
    <t>IV</t>
  </si>
  <si>
    <t>V</t>
  </si>
  <si>
    <t>VI</t>
  </si>
  <si>
    <t>(сўмда)</t>
  </si>
  <si>
    <t xml:space="preserve">     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</si>
  <si>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асосий воситалар харид қилиш</t>
  </si>
  <si>
    <t>203366731</t>
  </si>
  <si>
    <t>201440547</t>
  </si>
  <si>
    <t>204118319</t>
  </si>
  <si>
    <t>201672298</t>
  </si>
  <si>
    <t>305109680</t>
  </si>
  <si>
    <t>306350099</t>
  </si>
  <si>
    <t>300970850</t>
  </si>
  <si>
    <t>4477</t>
  </si>
  <si>
    <t>197</t>
  </si>
  <si>
    <t>O`ZBEKTELEKOM АЖ</t>
  </si>
  <si>
    <t>UNG PETRO МЧЖ</t>
  </si>
  <si>
    <t>DAVLAT AXBOROT TIZIMLARINI YARATISH VA QOLLAB QUVATLASH BOYICHA YAGONA INTEGR-</t>
  </si>
  <si>
    <t>UNICON-SOFT МЧЖ</t>
  </si>
  <si>
    <t>Veolia Energy Tashkent МЧЖ</t>
  </si>
  <si>
    <t>306866603</t>
  </si>
  <si>
    <t>2661</t>
  </si>
  <si>
    <t>CPIO-3225 shart.ga 1-son qo`sh. kel.</t>
  </si>
  <si>
    <t>dona</t>
  </si>
  <si>
    <t xml:space="preserve"> Issiqlik manbai</t>
  </si>
  <si>
    <t>Internet xizmatlari</t>
  </si>
  <si>
    <t>3020498</t>
  </si>
  <si>
    <t>E-AUKSION ULTRA MCHJ</t>
  </si>
  <si>
    <t>311272051</t>
  </si>
  <si>
    <t>052192</t>
  </si>
  <si>
    <t>MAXSUSTRANS ISHLAB CHIQARISH BOSHQARMASI DAVLAT UNITAR KORXONASI</t>
  </si>
  <si>
    <t>200903001</t>
  </si>
  <si>
    <t>VALUATION AND BUSINESS CONSULTING MCHJ</t>
  </si>
  <si>
    <t>3012709</t>
  </si>
  <si>
    <t>310811361</t>
  </si>
  <si>
    <t>7 .</t>
  </si>
  <si>
    <t>306328693</t>
  </si>
  <si>
    <t>ET-SH-2025-147</t>
  </si>
  <si>
    <t>200794614</t>
  </si>
  <si>
    <t>O`ZR SEO VA JS XIZMATI</t>
  </si>
  <si>
    <t>162</t>
  </si>
  <si>
    <t>181/К-117</t>
  </si>
  <si>
    <t>554362</t>
  </si>
  <si>
    <t>ООО UNITEL</t>
  </si>
  <si>
    <t>191865389</t>
  </si>
  <si>
    <t>201838002</t>
  </si>
  <si>
    <t>207027936</t>
  </si>
  <si>
    <t>Uzdigital TV МЧЖ</t>
  </si>
  <si>
    <t>2969042</t>
  </si>
  <si>
    <t>754-25</t>
  </si>
  <si>
    <t>16094-2025/IJRO</t>
  </si>
  <si>
    <t>1/367-hrm-2025</t>
  </si>
  <si>
    <t>117-25</t>
  </si>
  <si>
    <t>Pudratchi nomi</t>
  </si>
  <si>
    <t>Shartnoma raqami</t>
  </si>
  <si>
    <t>Pudratchi to'g'risidagi malumotlar</t>
  </si>
  <si>
    <t>Xarid qilinayotgan tovar (xizmatlar) o'lchov birligi (imkoniyat darajasida)</t>
  </si>
  <si>
    <t>Xarid qilinayotgan tovarlar (xizmatlar) Miqdori (xajmi)</t>
  </si>
  <si>
    <t>Xisobod davri</t>
  </si>
  <si>
    <t>Bitim (Shartnoma) bo'yicha tovarlar (xizmatlar) bir birligi narxi (tarifi)</t>
  </si>
  <si>
    <t>Xarid qilingan tovarlar (xizmatlar) jami miqdori (xajmi) qiymati (ming so'm)</t>
  </si>
  <si>
    <t>1 chorak</t>
  </si>
  <si>
    <t>Xarid qilingan tovarlar va xizmatlar nomi</t>
  </si>
  <si>
    <t>Respublika maxsus aloqa bog'lamasi DUK</t>
  </si>
  <si>
    <t>Xududiy elektir tarmoqlari AJ</t>
  </si>
  <si>
    <t xml:space="preserve">UzR elektor texnalogiyalarini rivojlantirish markazi </t>
  </si>
  <si>
    <t xml:space="preserve">Qattiq maishiy chiqindilar </t>
  </si>
  <si>
    <t>Birja</t>
  </si>
  <si>
    <t>Avtomobillarni baxolash xizmati</t>
  </si>
  <si>
    <t>Sertifikatsiya xizmati</t>
  </si>
  <si>
    <t>Elektorenergiya istemoli</t>
  </si>
  <si>
    <t xml:space="preserve"> hrm.argos.uz inson resurslarni boshqarish</t>
  </si>
  <si>
    <t>Aloqa xizmati</t>
  </si>
  <si>
    <t>Televidiniya xizmati</t>
  </si>
  <si>
    <t>Abonent xizmatlari</t>
  </si>
  <si>
    <t>benzin</t>
  </si>
  <si>
    <t>Labaratoriya tekshiruvi</t>
  </si>
  <si>
    <t>Jo'natmalar</t>
  </si>
  <si>
    <t>Elektron xujjat aylanmasi</t>
  </si>
  <si>
    <t>Benzin</t>
  </si>
  <si>
    <t>INSON Mas`uliyati cheklangan jamiyat</t>
  </si>
  <si>
    <t>OOOPOWER MAX GROUP</t>
  </si>
  <si>
    <t>ООО PIT STOP MOTORS</t>
  </si>
  <si>
    <t>27065-2025/T</t>
  </si>
  <si>
    <t>207322159</t>
  </si>
  <si>
    <t>207078596</t>
  </si>
  <si>
    <t>303055063</t>
  </si>
  <si>
    <t>201589463</t>
  </si>
  <si>
    <t>304874476</t>
  </si>
  <si>
    <t>205584246</t>
  </si>
  <si>
    <t>310243547</t>
  </si>
  <si>
    <t>305907639</t>
  </si>
  <si>
    <t>200613125</t>
  </si>
  <si>
    <t>XSh-MQM-039/2025</t>
  </si>
  <si>
    <t>0281/1002/25/000055</t>
  </si>
  <si>
    <t>3079877</t>
  </si>
  <si>
    <t>153/2025-3</t>
  </si>
  <si>
    <t>152/2025-3</t>
  </si>
  <si>
    <t>0281/1002/25/000051</t>
  </si>
  <si>
    <t>А9-567/25-Р</t>
  </si>
  <si>
    <t>15</t>
  </si>
  <si>
    <t>3012086</t>
  </si>
  <si>
    <t>Я/Э-01/0931</t>
  </si>
  <si>
    <t>881-Т</t>
  </si>
  <si>
    <t>9970/76225</t>
  </si>
  <si>
    <t>IJRO.GOV.UZ tizimining ishlashini ta`minlash</t>
  </si>
  <si>
    <t>Sug'urta "INSON"</t>
  </si>
  <si>
    <t>Pragramma (E imzo server)</t>
  </si>
  <si>
    <t>O'rnatish xizmati UPS</t>
  </si>
  <si>
    <t>Texnik yordam</t>
  </si>
  <si>
    <t>Joriy taminlash</t>
  </si>
  <si>
    <t>Ijara</t>
  </si>
  <si>
    <t>Elektrenergiya ta`minoti</t>
  </si>
  <si>
    <t>Issiqlik xisoblagich</t>
  </si>
  <si>
    <t>"Attraksionnazorat" elektron platformasi</t>
  </si>
  <si>
    <t>Elektrenergiyasi</t>
  </si>
  <si>
    <t>Suv yetkazib berish</t>
  </si>
  <si>
    <t>Xujatlar</t>
  </si>
  <si>
    <t>O`ZR ADLIYA VAZIRLIGI QOSHIDAGI YURISTLAR MALAKASINI OSHIRISH MARKAZI</t>
  </si>
  <si>
    <t>2904759</t>
  </si>
  <si>
    <t>0256/25</t>
  </si>
  <si>
    <t>139/2025- TOSH</t>
  </si>
  <si>
    <t>CPIO-3224 shartnomaga 2-son qo`sh. kelish</t>
  </si>
  <si>
    <t>307387233</t>
  </si>
  <si>
    <t>201991922</t>
  </si>
  <si>
    <t>302774340</t>
  </si>
  <si>
    <t>Davlat tili</t>
  </si>
  <si>
    <t>Advakatlar malakasini oshirish xizmati</t>
  </si>
  <si>
    <t>Malaka oshirish xizmati</t>
  </si>
  <si>
    <t>Abeniment to'lovlari</t>
  </si>
  <si>
    <t>Elektron hukumat loyihalarini boshqarish markazi</t>
  </si>
  <si>
    <t>DSK YaTIAM ERI kalitlarini ro'yxatga olish</t>
  </si>
  <si>
    <t>DSK YaTIAM ERI kalitlarini ro'yxatga olish markazi</t>
  </si>
  <si>
    <t>Jizax viloyatlar  uyushmasi tashkilotlari birlashmasi kengashi</t>
  </si>
  <si>
    <t>MChJ issiqlik dunyosi</t>
  </si>
  <si>
    <t>Yashil energiya MChJ</t>
  </si>
  <si>
    <t>Kiberxavfsixlik markazi DUK</t>
  </si>
  <si>
    <t>Samarqand suv taminodi MChJ</t>
  </si>
  <si>
    <t>Davlat tilida ish yuritish asoslarini o'qitish va malaka oshirish markazi</t>
  </si>
  <si>
    <t>Xalqaro quyosh energiyasi instituti</t>
  </si>
  <si>
    <t>Byudjet jarayonining ochiqligini ta’minlash 
maqsadida rasmiy veb-saytlarda ma’lumotlarni 
joylashtirish tartibi to‘g‘risidagi nizomga
1-ILOVA</t>
  </si>
  <si>
    <t xml:space="preserve"> 2025-yilda 
Sonat, radiatsiya va yadro xavfsizligi qo'mitasi tomonidan kam baxoli va tez eskiruvchi buyumlar xarid qilish uchun o'tkazilgan tanlovlar (tenderlar) va amalga oshirilgan davlat xaridlari to'g'risidagi
MA`LUMOTLAR</t>
  </si>
  <si>
    <t>MA’LUMOT</t>
  </si>
  <si>
    <t>(ming so‘m)</t>
  </si>
  <si>
    <t>Hisobot davri mobaynida byudjetdan ajratilayotgan mablag‘lar summasi</t>
  </si>
  <si>
    <t>shundan:</t>
  </si>
  <si>
    <t>Т/r</t>
  </si>
  <si>
    <t>O‘z tasarrufidagi byudjet tashkilotlarining nomlanishi</t>
  </si>
  <si>
    <t>Sonat, radiatsiya va yadro xavfsizligi qo'mitasi</t>
  </si>
  <si>
    <t>jami</t>
  </si>
  <si>
    <t>ish haqi va unga tenglashtiruvchi to‘lovlar miqdori</t>
  </si>
  <si>
    <t>yagona ijtimoiy soliq</t>
  </si>
  <si>
    <t>boshqa joriy xarajatlar</t>
  </si>
  <si>
    <t>ob’ektlarni loyihalashtirish, qurish, (rekonstruksiya qilish) va ta’mirlash ishlari uchun kapital qo‘yilmalar</t>
  </si>
  <si>
    <t>Byudjet jarayonining ochiqligini ta’minlash 
maqsadida rasmiy veb-saytlarda ma’lumotlarni 
joylashtirish tartibi to‘g‘risidagi nizomga
2-ILOVA</t>
  </si>
  <si>
    <t>Buyurtmachi</t>
  </si>
  <si>
    <t>Loyixaning nomlanishi</t>
  </si>
  <si>
    <t>Loyixa quvvati</t>
  </si>
  <si>
    <t>Loyixani amalga oshirish davri</t>
  </si>
  <si>
    <t>Pudratchi to‘g‘risida ma’lumotlar</t>
  </si>
  <si>
    <t>Korxona STIRi</t>
  </si>
  <si>
    <t>Loyixani amalga oshirish qiymati (ming so‘m)</t>
  </si>
  <si>
    <t>shundan o‘zlashtarilgan mablag‘lar (ming so‘m)</t>
  </si>
  <si>
    <t>Loyixani moliyalash-tirish manbasi (byudjet/ byudjetdan tashqari mablag‘lar)</t>
  </si>
  <si>
    <t>Sanoat, radiasiya va yadro xavfsizligi qo'mitasida kapital qo‘yilmalar hisobidan amalga oshirilayotgan loyihalar mavjud emas</t>
  </si>
  <si>
    <t>*Izoh: Moliyalashtirish manbasi aniq ko‘rsatiladi. Moliyalashtirish manbalari: O‘zbekiston Respublikasining Davlat byudjeti, Davlat maqsadli jamg‘arma mablag‘lari, O‘zbekiston Respublikasi Davlat byudjeti tarkibidagi byudjetlarning qo‘shimcha manbalari, byudjet tashkilotlarining byudjetdan tashqari jamg‘armalari mablag‘lari</t>
  </si>
  <si>
    <t xml:space="preserve">Byudjet jarayonining ochiqligini ta’minlash 
maqsadida rasmiy veb-saytlarda ma’lumotlarni 
joylashtirish tartibi to‘g‘risidagi nizomga
3-ILOVA
</t>
  </si>
  <si>
    <t>Т/к</t>
  </si>
  <si>
    <t>Hisobot davri</t>
  </si>
  <si>
    <t>1-chorak</t>
  </si>
  <si>
    <t>Yo‘nalishlari</t>
  </si>
  <si>
    <t>Tovar (ish va xizmat)lar xarid qilish uchun tuzilgan shartnomalar</t>
  </si>
  <si>
    <t>Moliyalashtirish manbasi*</t>
  </si>
  <si>
    <t>soni</t>
  </si>
  <si>
    <t>summa</t>
  </si>
  <si>
    <t>kam baholi va tez eskiruvchi buyumlar xarid qilish</t>
  </si>
  <si>
    <t>qurilish, rekonstruksiya qilish va ta’mirlash</t>
  </si>
  <si>
    <t>saqlash xarajatlari bilan bog‘liq xaridlar</t>
  </si>
  <si>
    <t>O‘zbekiston Respublikasining Davlat byudjeti, Byudjetdan tashqari jamg‘arma mablag‘lari</t>
  </si>
  <si>
    <t xml:space="preserve">Byudjet jarayonining ochiqligini ta’minlash 
maqsadida rasmiy veb-saytlarda ma’lumotlarni 
joylashtirish tartibi to‘g‘risidagi nizomga
4-ILOVA
</t>
  </si>
  <si>
    <t>Harid jarayonini amalga oshirish turi</t>
  </si>
  <si>
    <t>Lot/shartnoma raqami</t>
  </si>
  <si>
    <t>Xarid qilinayotgan tovarlar (xizmatlar) o‘lchov birligi (imkoniyat darajasida)</t>
  </si>
  <si>
    <t>Xarid qilinayotgan tovarlar (xizmatlar) miqdori (hajmi)</t>
  </si>
  <si>
    <t>Bitim (shartnoma) bo‘yicha tovarlar (xizmatlar) bir birligi narxi (tarifi)</t>
  </si>
  <si>
    <t>Xarid qilingan tovarlar (xizmatlar) jami miqdori (hajmi) qiymati 
(ming so‘m)</t>
  </si>
  <si>
    <t>1-chorak xammasi</t>
  </si>
  <si>
    <t xml:space="preserve">Byudjet jarayonining ochiqligini ta’minlash 
maqsadida rasmiy veb-saytlarda ma’lumotlarni 
joylashtirish tartibi to‘g‘risidagi nizomga
6-ILOVA
</t>
  </si>
  <si>
    <t>2025 yilda                                                                                                                                                                                                                                                                Sanoat, radiasiya va yadro xavfsizligi qo'mitas tomonidan qurilish, rekonstruksiya qilish va ta’mirlash ishlari bo‘yicha o‘tkazilgan tanlovlar (tenderlar) to‘g‘risidagi
MA’LUMOTLAR</t>
  </si>
  <si>
    <t>Tadbir nomi</t>
  </si>
  <si>
    <t>Shartnomaning umumiy qiymati 
(ming so‘m)</t>
  </si>
  <si>
    <t>Byudjet jarayonining ochiqligini ta’minlash 
maqsadida rasmiy veb-saytlarda ma’lumotlarni 
joylashtirish tartibi to‘g‘risidagi nizomga
7-ILOVA</t>
  </si>
  <si>
    <t>2025 yilda
O‘zbekiston Respublikasining Davlat byudjetidan moliyalashtiriladigan ijtimoiy va ishlab chiqarish infratuzilmasini rivojlantirish
dasturlarining ijro etilishi to‘g‘risidagi 
MA’LUMOT</t>
  </si>
  <si>
    <t>Birinchi darajali byudjet mablag‘lari taqsimlovchi nomi*</t>
  </si>
  <si>
    <t>Ob’ekt soni</t>
  </si>
  <si>
    <t>Rejalashtirilgan mablag‘</t>
  </si>
  <si>
    <t>Yil boshida uchun tasdiqlangan dastur asosida (ming so‘m)</t>
  </si>
  <si>
    <t>Yil davomida
qo‘shimcha ajratilgan mablag‘lar asosida
(ming so‘m)</t>
  </si>
  <si>
    <t>Moliyalashtiril-gan mablag‘
(ming so‘m)</t>
  </si>
  <si>
    <t>Bajarilgan ishlar va xarajatlarning miqdori
 (ming so‘m)</t>
  </si>
  <si>
    <t>Ajratilgan mablag‘ning o‘zlashtirilishi (%)</t>
  </si>
  <si>
    <t>*Izoh: Davlat byudjeti to‘g‘risidagi qonunda belgilangan birinchi darajali byudjet mablag‘lari taqsimlovchilar bo‘yicha to‘ldiriladi.</t>
  </si>
  <si>
    <t>Byudjet jarayonining ochiqligini ta’minlash 
maqsadida rasmiy veb-saytlarda ma’lumotlarni 
joylashtirish tartibi to‘g‘risidagi nizomga
8-ILOVA</t>
  </si>
  <si>
    <t>2025 yilda
O‘zbekiston Respublikasining Davlat byudjetidan moliyalashtiriladigan ijtimoiy va ishlab chiqarish
infratuzilmasini rivojlantirish dasturlarining ijro etilishi to‘g‘risidagi 
MA’LUMOT</t>
  </si>
  <si>
    <t>Ob’ekt nomi va manzili</t>
  </si>
  <si>
    <t>Amalga oshirish muddati</t>
  </si>
  <si>
    <t>O‘lchov birligi</t>
  </si>
  <si>
    <t>Loyiha quvvati</t>
  </si>
  <si>
    <t>Yil boshida uchun tasdiqlangan dastur asosida
(ming so‘m)</t>
  </si>
  <si>
    <t>Moliyalash-tirilgan mablag‘
(ming so‘m)</t>
  </si>
  <si>
    <t>Ajratilgan mablag‘ning o‘zlash-tirilishi (%)</t>
  </si>
  <si>
    <t>Dasturga kiritish uchun asos</t>
  </si>
  <si>
    <t>Yangi qurilish</t>
  </si>
  <si>
    <t>Rekonstruksiya</t>
  </si>
  <si>
    <t>Jihozlash</t>
  </si>
  <si>
    <t>Keyingi yillar loyiha qidiruv ishlari uchun</t>
  </si>
  <si>
    <t>Kreditor qarzdorlikni qoplash</t>
  </si>
  <si>
    <t>Mukammal ta’mirlash</t>
  </si>
  <si>
    <t>Sanoat, radiasiya va yadro xavfsizligi qo'mitasidan 2025 yil 1-chorakdada O‘zbekiston Respublikasining Davlat byudjetidan moliyalashtiriladigan ijtimoiy va ishlab chiqarish dasturi mavjud emas</t>
  </si>
  <si>
    <t>Byudjet jarayonining ochiqligini ta’minlash 
maqsadida rasmiy veb-saytlarda ma’lumotlarni 
joylashtirish tartibi to‘g‘risidagi nizomga
9-ILOVA</t>
  </si>
  <si>
    <t>Taqdim etilgan soliq imtiyozlari 
RO‘YXATI
 yanvar-dekabr (oy) 2025 yil *</t>
  </si>
  <si>
    <t>Soliq turi</t>
  </si>
  <si>
    <t>Imtiyoz nomi</t>
  </si>
  <si>
    <t>Xuquqiy xujjat turi</t>
  </si>
  <si>
    <t>Xujjat raqami va sanasi</t>
  </si>
  <si>
    <t>Imtiyozning amal qilish muddati</t>
  </si>
  <si>
    <t>Byudjet jarayonining ochiqligini ta’minlash 
maqsadida rasmiy veb-saytlarda ma’lumotlarni 
joylashtirish tartibi to‘g‘risidagi nizomga
10-ILOVA</t>
  </si>
  <si>
    <t>Taqdim etilgan bojxona imtiyozlari 
RO‘YXATI
 yanvar-dekabr (oy) 2025 yil *</t>
  </si>
  <si>
    <t>Xujjat turi</t>
  </si>
  <si>
    <t>Xujjat raqami</t>
  </si>
  <si>
    <t>Xujjat tasdiqlangan sana</t>
  </si>
  <si>
    <t>Xujjat nomi</t>
  </si>
  <si>
    <t>Hujjatning tuzilmaviy birligi</t>
  </si>
  <si>
    <t>Kuchga kirish sanasi</t>
  </si>
  <si>
    <t>Xujjatning amal qilish muddati</t>
  </si>
  <si>
    <t>Imtiyoz turi</t>
  </si>
  <si>
    <t>Bojxona to‘lovi</t>
  </si>
  <si>
    <t>Aksiz solig‘i</t>
  </si>
  <si>
    <t>QQS</t>
  </si>
  <si>
    <t>Imtiyoz berilgan soha nomi</t>
  </si>
  <si>
    <t>Byudjet jarayonining ochiqligini ta’minlash 
maqsadida rasmiy veb-saytlarda ma’lumotlarni 
joylashtirish tartibi to‘g‘risidagi nizomga
11-ILOVA</t>
  </si>
  <si>
    <t>2025 yilda
Tadbirkorlik sub’ektlariga taqdim etilgan soliq imtiyozlari to‘g‘risida
MA’LUMOT</t>
  </si>
  <si>
    <t>Tadbirkorlik sub’ekti nomi</t>
  </si>
  <si>
    <t>STIR</t>
  </si>
  <si>
    <t>Jami imtiyoz summasi
(ming so‘m)</t>
  </si>
  <si>
    <t>Byudjet jarayonining ochiqligini ta’minlash 
maqsadida rasmiy veb-saytlarda ma’lumotlarni 
joylashtirish tartibi to‘g‘risidagi nizomga
12-ILOVA</t>
  </si>
  <si>
    <t>2025 yilda
Tadbirkorlik sub’ektlariga taqdim etilgan bojxona imtiyozlari to‘g‘risida
MA’LUMOT</t>
  </si>
  <si>
    <t>Byudjet jarayonining ochiqligini ta’minlash 
maqsadida rasmiy veb-saytlarda ma’lumotlarni joylashtirish tartibi to‘g‘risidagi nizomga
13-ILOVA</t>
  </si>
  <si>
    <t>2025 yilda
O‘zbekiston Respublikasining Davlat moliyaviy nazorat organlari tomonidan o‘tkazilgan nazorat tadbirlari yuzasidagn
MA’LUMOT</t>
  </si>
  <si>
    <t>R  E  J  A S  I *</t>
  </si>
  <si>
    <t>Nazorat tadbirlari mazmuni</t>
  </si>
  <si>
    <t>O‘tkazish sanasi</t>
  </si>
  <si>
    <t>Ob’ektlar nomi</t>
  </si>
  <si>
    <t>*Har chorak yakunlari bo‘yicha o‘tkazilgan nazorat tadbirlari natijalari yuzasidan vazirliklar va hududlar kesimida ma’lumot taqdim etiladi.</t>
  </si>
  <si>
    <t>Byudjet jarayonining ochiqligini ta’minlash 
maqsadida rasmiy veb-saytlarda ma’lumotlarni 
joylashtirish tartibi to‘g‘risidagi nizomga
14-ILOVA</t>
  </si>
  <si>
    <t>2025 yilda
Sanoat, radiasiya va yadro xavfsizligi qo'mitasi Davlat maqsadli jamg‘armalardan ajratilgan subsidiyalar, kreditlar hamda tijorat banklariga joylashtirilgan depozitlar to‘g‘risidagi</t>
  </si>
  <si>
    <t>MA’LUMOTLAR</t>
  </si>
  <si>
    <t>Ma'lumot mavjud emas</t>
  </si>
  <si>
    <t>Byudjet jarayonining ochiqligini ta’minlash 
maqsadida rasmiy veb-saytlarda ma’lumotlarni 
joylashtirish tartibi to‘g‘risidagi nizomga
15-ILOVA</t>
  </si>
  <si>
    <t xml:space="preserve">Sanoat, radiasiya va yadro xavfsizligi qo'mitasidan  qo‘shimcha manbalari hisobidan xarid qilingan tovarlar hamda xizmatlar, qurilish, rekonstruksiya qilish va ta’mirlash
ishlari olib borilayotgan ob’ektlar ro‘yxati, shuningdek qurilish-ta’mirlash ishlarining moliyalashtirilishi to‘g‘risida
MA’LUMOT
6 oylik 2025 yil *
</t>
  </si>
  <si>
    <t>T/R</t>
  </si>
  <si>
    <t>Qo‘shimcha manba nomi</t>
  </si>
  <si>
    <t>Shakllangan qo‘shimcha mablag‘ miqdori</t>
  </si>
  <si>
    <t>Qo‘shimcha manba hisobidan mablag‘ ajratilishi bo‘yicha mahalliy davlat organining qarori</t>
  </si>
  <si>
    <t>raqami</t>
  </si>
  <si>
    <t>sanasi</t>
  </si>
  <si>
    <t>Mablag‘ ajratilgan tashkilot</t>
  </si>
  <si>
    <t>Mablag‘ ajratilishidan ko‘zlangan maqsad*</t>
  </si>
  <si>
    <t>Ajratilgan mablag‘ miqdori
(ming so‘m)</t>
  </si>
  <si>
    <t>Moliyalashtirilgan mablag‘
(ming so‘m)</t>
  </si>
  <si>
    <t>Amalga oshirilgan ishlar</t>
  </si>
  <si>
    <t>*Izoh: Mahalliy davlat organining qaroriga asosan mablag‘ ajratilgan maqsadiga ko‘ra bir nechta yo‘nalishlarga yoki tashkilotlarga mablag‘ ajratilgan holarda ushbu maqsadlar va tashkilotlar alohida qatorda aks ettiriladi.</t>
  </si>
  <si>
    <t>Kredit oluvchilar nomi</t>
  </si>
  <si>
    <t>Joylashgan hudud
(viloyat, tuman (shahar)</t>
  </si>
  <si>
    <t>Mablag‘ ajratilishidan ko‘zlangan maqsad</t>
  </si>
  <si>
    <t>Ajratilgan mablag‘ 
(ming so‘m)</t>
  </si>
  <si>
    <t>Ajratilishi tartibi</t>
  </si>
  <si>
    <t>Ajratilgan kredit mablag‘larining qaytarilishi</t>
  </si>
  <si>
    <t>Foiz stavkasi</t>
  </si>
  <si>
    <t>So‘ndirilishi muddati</t>
  </si>
  <si>
    <t>Asosiy qarz</t>
  </si>
  <si>
    <t>Foiz to‘lovlari</t>
  </si>
  <si>
    <t>Jarima va penyalar</t>
  </si>
  <si>
    <t>Jami</t>
  </si>
  <si>
    <t>Subsidiyalar bo‘yicha:</t>
  </si>
  <si>
    <t>Subsidiya oluvchilar nomi</t>
  </si>
  <si>
    <t>Mablag‘ ajratilishi yuzasidan asoslovchi xujjat nomi va sanasi</t>
  </si>
  <si>
    <t>Depozitlar bo‘yicha</t>
  </si>
  <si>
    <t>Depozit joylashtirilgan bank nomi</t>
  </si>
  <si>
    <t>Muddati</t>
  </si>
  <si>
    <t>Foizi</t>
  </si>
  <si>
    <t>Joylashtirilgan mablag‘
 (ming so‘m)</t>
  </si>
  <si>
    <t>Shartnoma raqami va sanasi</t>
  </si>
  <si>
    <t>Sanoat, radiasiya va yadro xavfsizligi qo'mitasidan 2025 yil 2-chorakdada Davlat moliyaviy nazorat organlari tomonidan o‘tkazilgan nazorat tadbirlari mavjud emas</t>
  </si>
  <si>
    <t>Sanoat, radiasiya va yadro xavfsizligi qo'mitasidan  2025 yil 2-chorakdada Tadbirkor sub’ektlariga taqdim etilgan bojxona imtiyozi mavjud emas</t>
  </si>
  <si>
    <t>Sanoat, radiasiya va yadro xavfsizligi qo'mitasidan 2025 yil 2-chorakdada tadbirkorlik sub’ektlariga taqdim etilgan soliq imtiyozlari mavjud emas</t>
  </si>
  <si>
    <t>Sanoat, radiasiya va yadro xavfsizligi qo'mitasidan 2025 yil 2-chorakdada taqdim etilganbojxona imtiyozi mavjud emas</t>
  </si>
  <si>
    <t>Sanoat, radiasiya va yadro xavfsizligi qo'mitasidan 2025 yil 2-chorakdada taqdim etilgan soliq imtiyozi mavjud emas</t>
  </si>
  <si>
    <t>Sanoat, radiasiya va yadro xavfsizligi qo'mitasi tomonidan 2025 yil 2-chorakdada O‘zbekiston Respublikasining Davlat byudjetidan moliyalashtiriladigan ijtimoiy va ishlab chiqarish infratuzilmasini rivojlantirish
dasturlarining ijro etilishi to‘g‘risidagi dastur mavjud emas</t>
  </si>
  <si>
    <t>Sanoat, radiasiya va yadro xavfsizligi qo'mitas tomonidan 2025 yil 2-chorakdada qurilish, rekonstruksiya qilish va ta’mirlash ishlari bo‘yicha tanlovlar (tenderlar) o‘tkazilmadi</t>
  </si>
  <si>
    <t>2025 yilda  2-chorakda
Sanoat, radiasiya va yadro xavfsizligi qo'mitasi tomonidan asosiy vositalar xarid qilish uchun o‘tkazilgan tanlovlar (tenderlar)
va amalga oshirilgan davlat xaridlari to‘g‘risidagi
MA’LUMOTLAR</t>
  </si>
  <si>
    <t>2025 yil 2 chorak
Sanoat, radiasiya va yadro xavfsizligi qo'mitasida kapital qo‘yilmalar hisobidan amalga oshirilayotgan loyihalarning ijrosi to‘g‘risidagi
MA’LUMOTLAR</t>
  </si>
  <si>
    <t>2025 yilda 2-chorak
 Sanoat, radiasiya va yadro xavfsizligi qo'mitasining byudjetdan ajratilgan mablag‘larning chegaralangan miqdorining o‘z tasarrufidagi byudjet tashkilotlari kesimida taqsimoti to‘g‘risida</t>
  </si>
  <si>
    <t>2-chorak</t>
  </si>
  <si>
    <t>2-chorak xammasi</t>
  </si>
  <si>
    <t>2 chorak</t>
  </si>
  <si>
    <t>Е-25-5422</t>
  </si>
  <si>
    <t>192/2025-3</t>
  </si>
  <si>
    <t>193/2025-3</t>
  </si>
  <si>
    <t>3121361</t>
  </si>
  <si>
    <t>ГУП  UNICON.UZ</t>
  </si>
  <si>
    <t>ДСК ЯТИАМ ЭРИ калитларни руйхатга олиш маркази</t>
  </si>
  <si>
    <t>O`ZR MOLIYA VAZIRLIGI O`QUV MARKAZI</t>
  </si>
  <si>
    <t>200898586</t>
  </si>
  <si>
    <t>300529638</t>
  </si>
  <si>
    <t>Korxona STIR</t>
  </si>
  <si>
    <t>YTT ZAFAROV AZIZJON RINAT O?G?LI</t>
  </si>
  <si>
    <t>UZPOST AJ</t>
  </si>
  <si>
    <t>Киберхавфсизлик маркази ДУК</t>
  </si>
  <si>
    <t>Кенжабаев жамолдин</t>
  </si>
  <si>
    <t>доп.сог.№1 к дог. 105</t>
  </si>
  <si>
    <t>№.1 к дог.804-TZ</t>
  </si>
  <si>
    <t>3233272</t>
  </si>
  <si>
    <t>3233261</t>
  </si>
  <si>
    <t>3233257</t>
  </si>
  <si>
    <t>3233251</t>
  </si>
  <si>
    <t>3233243</t>
  </si>
  <si>
    <t>3233213</t>
  </si>
  <si>
    <t>3233197</t>
  </si>
  <si>
    <t>3230061</t>
  </si>
  <si>
    <t>33107966580019</t>
  </si>
  <si>
    <t>200833833</t>
  </si>
  <si>
    <t>32007882090102</t>
  </si>
  <si>
    <t>15.</t>
  </si>
  <si>
    <t>18/2025</t>
  </si>
  <si>
    <t>406-TZ</t>
  </si>
  <si>
    <t>3312176</t>
  </si>
  <si>
    <t>3321436</t>
  </si>
  <si>
    <t>А9-896/25-Р</t>
  </si>
  <si>
    <t>3382968</t>
  </si>
  <si>
    <t>3401875</t>
  </si>
  <si>
    <t>3401884</t>
  </si>
  <si>
    <t>3402561</t>
  </si>
  <si>
    <t>3402906</t>
  </si>
  <si>
    <t>25-112/163-25.</t>
  </si>
  <si>
    <t>306901947</t>
  </si>
  <si>
    <t>307027086</t>
  </si>
  <si>
    <t>200838518</t>
  </si>
  <si>
    <t>201879442</t>
  </si>
  <si>
    <t>31403566860019</t>
  </si>
  <si>
    <t>311883938</t>
  </si>
  <si>
    <t>310667350</t>
  </si>
  <si>
    <t>40104674250043</t>
  </si>
  <si>
    <t>205188294</t>
  </si>
  <si>
    <t>Жиззах вилоят  уюшмаси ташкилотлари бирлашмаси кенгаши</t>
  </si>
  <si>
    <t>AXBOROT TEX VA AXB RESURSLARINI RIVOJLANTIRISH MARKAZI DUK</t>
  </si>
  <si>
    <t>ООО UMAKANSUL BUSINESS</t>
  </si>
  <si>
    <t>Уз.Р.Бош прокуратура академияси</t>
  </si>
  <si>
    <t>ЧП Витанд-Хизмат</t>
  </si>
  <si>
    <t>NASIROV ABDUSATTAR XXX</t>
  </si>
  <si>
    <t>MONTECH MCHJ</t>
  </si>
  <si>
    <t>GLOBAL HALAL GROUP MCHJ</t>
  </si>
  <si>
    <t>YTT DAVRONOVA SHOXIDAXON MINAVVAROVNA</t>
  </si>
  <si>
    <t>OZBEKISTON NASHRIYOT MATBAA IJODIY UYI</t>
  </si>
  <si>
    <t>Защищенная электронная почта Е-ХАТ</t>
  </si>
  <si>
    <t>Услуга по приобретению лицензии на программное обеспечение</t>
  </si>
  <si>
    <t>Услуга по технической поддержке информационных технологий</t>
  </si>
  <si>
    <t>Услуга по подписке и доставке периодического печатного издания</t>
  </si>
  <si>
    <t>Услуга телефонной связи</t>
  </si>
  <si>
    <t>Персональный компьютер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</si>
  <si>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</si>
  <si>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гибрид почта</t>
  </si>
  <si>
    <t>Гувохнома</t>
  </si>
  <si>
    <t>Лампа светодиодная</t>
  </si>
  <si>
    <t>Дрель ручная механическая</t>
  </si>
  <si>
    <t>Половая тряпка</t>
  </si>
  <si>
    <t>Услуга по установке кодовой панели на дверь</t>
  </si>
  <si>
    <t>Услуга по обслуживанию и ремонту транспортных средств</t>
  </si>
  <si>
    <t xml:space="preserve">	Услуга организация учебного семинара</t>
  </si>
  <si>
    <t>Освежитель воздуха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</si>
  <si>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</si>
  <si>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по разработке и внедрению информационных систем</t>
  </si>
  <si>
    <t>Аренда помещения</t>
  </si>
  <si>
    <t>2025 yil 2-chorak
Sanoat, radiasiya va yadro xavfsizligi qo'mitasi tomonidan o‘tkazilgan tanlovlar (tenderlar) va amalga oshirilgan davlat xaridlari to‘g‘risidagi
MA’LUMOTLAR</t>
  </si>
  <si>
    <t>Radiytsiya va yadro xavfsizligi ilmiy-texnik markazi</t>
  </si>
  <si>
    <t>Бюджет маблағлари ҳисобидан</t>
  </si>
  <si>
    <t>бюджетдан ташқари маблағлар ҳисобидан</t>
  </si>
  <si>
    <t>CPIO-3228 shart. 2-son qo`shim. kel.</t>
  </si>
  <si>
    <t>buydjet mablagi xisobidan</t>
  </si>
  <si>
    <t>buydjetdan tashqari mablagi xisobidan</t>
  </si>
  <si>
    <t>elektron dokon</t>
  </si>
  <si>
    <t>251110083900321/</t>
  </si>
  <si>
    <t>251110083823225/</t>
  </si>
  <si>
    <t>251110083823211/</t>
  </si>
  <si>
    <t>251110083823206/</t>
  </si>
  <si>
    <t>251110083823199/</t>
  </si>
  <si>
    <t>251110083823190/</t>
  </si>
  <si>
    <t>251110083823144/</t>
  </si>
  <si>
    <t>251110083823139/</t>
  </si>
  <si>
    <t>251110083818688/</t>
  </si>
  <si>
    <t xml:space="preserve"> Byudjetdan tashqari jamg‘arma mablag‘lari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</si>
</sst>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_ ;[Red]\-#,##0.0\ "/>
    <numFmt numFmtId="167" formatCode="_-* #,##0.00_р_._-;\-* #,##0.00_р_._-;_-* &quot;-&quot;??_р_._-;_-@_-"/>
    <numFmt numFmtId="168" formatCode="#,##0.0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3" fillId="0" borderId="0"/>
    <xf numFmtId="0" fontId="27" fillId="0" borderId="0"/>
    <xf numFmtId="43" fontId="31" fillId="0" borderId="0" applyFont="0" applyFill="0" applyBorder="0" applyAlignment="0" applyProtection="0"/>
  </cellStyleXfs>
  <cellXfs count="213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4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3" fontId="11" fillId="0" borderId="0" xfId="0" applyNumberFormat="1" applyFont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19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166" fontId="20" fillId="0" borderId="9" xfId="0" applyNumberFormat="1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3" fontId="5" fillId="0" borderId="1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 indent="1"/>
    </xf>
    <xf numFmtId="0" fontId="8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 indent="1"/>
    </xf>
    <xf numFmtId="0" fontId="2" fillId="0" borderId="13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3" xfId="0" applyFont="1" applyBorder="1"/>
    <xf numFmtId="0" fontId="24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center"/>
    </xf>
    <xf numFmtId="166" fontId="26" fillId="0" borderId="13" xfId="0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3" xfId="2" applyFont="1" applyBorder="1" applyAlignment="1">
      <alignment vertical="center" wrapText="1"/>
    </xf>
    <xf numFmtId="3" fontId="15" fillId="0" borderId="0" xfId="0" applyNumberFormat="1" applyFont="1" applyAlignment="1">
      <alignment horizontal="center" vertical="top" wrapText="1"/>
    </xf>
    <xf numFmtId="3" fontId="30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center"/>
    </xf>
    <xf numFmtId="3" fontId="5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1" fillId="0" borderId="14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167" fontId="35" fillId="0" borderId="14" xfId="0" applyNumberFormat="1" applyFont="1" applyBorder="1" applyAlignment="1">
      <alignment horizontal="center" vertical="center"/>
    </xf>
    <xf numFmtId="165" fontId="36" fillId="0" borderId="14" xfId="0" applyNumberFormat="1" applyFont="1" applyBorder="1" applyAlignment="1">
      <alignment horizontal="center" vertical="center"/>
    </xf>
    <xf numFmtId="167" fontId="35" fillId="0" borderId="5" xfId="0" applyNumberFormat="1" applyFont="1" applyBorder="1" applyAlignment="1">
      <alignment horizontal="center" vertical="center"/>
    </xf>
    <xf numFmtId="49" fontId="34" fillId="0" borderId="5" xfId="0" applyNumberFormat="1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top" wrapText="1"/>
    </xf>
    <xf numFmtId="3" fontId="11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1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49" fontId="34" fillId="0" borderId="4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28" fillId="0" borderId="0" xfId="2" applyFont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3" fontId="22" fillId="3" borderId="10" xfId="0" applyNumberFormat="1" applyFont="1" applyFill="1" applyBorder="1" applyAlignment="1">
      <alignment horizontal="center" vertical="center" wrapText="1"/>
    </xf>
    <xf numFmtId="3" fontId="22" fillId="3" borderId="5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5" fillId="0" borderId="10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 wrapText="1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top" wrapText="1"/>
    </xf>
    <xf numFmtId="3" fontId="21" fillId="3" borderId="10" xfId="0" applyNumberFormat="1" applyFont="1" applyFill="1" applyBorder="1" applyAlignment="1">
      <alignment horizontal="center" vertical="top" wrapText="1"/>
    </xf>
    <xf numFmtId="3" fontId="21" fillId="3" borderId="5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vertical="center" wrapText="1"/>
    </xf>
    <xf numFmtId="0" fontId="37" fillId="4" borderId="14" xfId="0" applyFont="1" applyFill="1" applyBorder="1" applyAlignment="1">
      <alignment vertical="center"/>
    </xf>
    <xf numFmtId="164" fontId="37" fillId="4" borderId="14" xfId="0" applyNumberFormat="1" applyFont="1" applyFill="1" applyBorder="1" applyAlignment="1">
      <alignment vertical="center"/>
    </xf>
    <xf numFmtId="167" fontId="33" fillId="4" borderId="14" xfId="3" applyNumberFormat="1" applyFont="1" applyFill="1" applyBorder="1" applyAlignment="1" applyProtection="1">
      <alignment horizontal="right" vertical="center"/>
    </xf>
    <xf numFmtId="0" fontId="33" fillId="4" borderId="14" xfId="0" applyFont="1" applyFill="1" applyBorder="1" applyAlignment="1">
      <alignment horizontal="center" vertical="center" wrapText="1"/>
    </xf>
    <xf numFmtId="167" fontId="33" fillId="4" borderId="14" xfId="3" applyNumberFormat="1" applyFont="1" applyFill="1" applyBorder="1" applyAlignment="1" applyProtection="1">
      <alignment horizontal="left" vertical="center"/>
    </xf>
    <xf numFmtId="4" fontId="37" fillId="4" borderId="14" xfId="0" applyNumberFormat="1" applyFont="1" applyFill="1" applyBorder="1" applyAlignment="1">
      <alignment vertical="center"/>
    </xf>
    <xf numFmtId="0" fontId="37" fillId="4" borderId="14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wrapText="1"/>
    </xf>
    <xf numFmtId="3" fontId="4" fillId="4" borderId="8" xfId="0" applyNumberFormat="1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left" vertical="center"/>
    </xf>
    <xf numFmtId="164" fontId="37" fillId="4" borderId="14" xfId="0" applyNumberFormat="1" applyFont="1" applyFill="1" applyBorder="1" applyAlignment="1">
      <alignment horizontal="center" vertical="center"/>
    </xf>
    <xf numFmtId="3" fontId="5" fillId="4" borderId="0" xfId="0" applyNumberFormat="1" applyFont="1" applyFill="1" applyAlignment="1">
      <alignment horizontal="left" vertical="top" wrapText="1"/>
    </xf>
    <xf numFmtId="49" fontId="34" fillId="4" borderId="4" xfId="0" applyNumberFormat="1" applyFont="1" applyFill="1" applyBorder="1" applyAlignment="1">
      <alignment horizontal="center" vertical="center" wrapText="1"/>
    </xf>
    <xf numFmtId="49" fontId="34" fillId="4" borderId="10" xfId="0" applyNumberFormat="1" applyFont="1" applyFill="1" applyBorder="1" applyAlignment="1">
      <alignment horizontal="center" vertical="center" wrapText="1"/>
    </xf>
    <xf numFmtId="49" fontId="34" fillId="4" borderId="5" xfId="0" applyNumberFormat="1" applyFont="1" applyFill="1" applyBorder="1" applyAlignment="1">
      <alignment vertical="center" wrapText="1"/>
    </xf>
    <xf numFmtId="167" fontId="35" fillId="4" borderId="14" xfId="0" applyNumberFormat="1" applyFont="1" applyFill="1" applyBorder="1" applyAlignment="1">
      <alignment horizontal="center" vertical="center"/>
    </xf>
    <xf numFmtId="165" fontId="36" fillId="4" borderId="14" xfId="0" applyNumberFormat="1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center" vertical="center" wrapText="1"/>
    </xf>
    <xf numFmtId="168" fontId="2" fillId="0" borderId="14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_2012 йил иш режаси" xfId="2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3059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0</xdr:row>
      <xdr:rowOff>76200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553825" y="762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396323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9321248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354910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9841810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248769</xdr:colOff>
      <xdr:row>1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10716744" y="1000125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378278</xdr:colOff>
      <xdr:row>0</xdr:row>
      <xdr:rowOff>190500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5414171" y="19050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  <pageSetUpPr fitToPage="1"/>
  </sheetPr>
  <dimension ref="A1:AD14"/>
  <sheetViews>
    <sheetView tabSelected="1" zoomScale="85" zoomScaleNormal="85" zoomScaleSheetLayoutView="100" workbookViewId="0">
      <selection activeCell="D12" sqref="D12"/>
    </sheetView>
  </sheetViews>
  <sheetFormatPr defaultColWidth="9.140625" defaultRowHeight="18.75" x14ac:dyDescent="0.3"/>
  <cols>
    <col min="1" max="1" width="6.7109375" style="3" customWidth="1"/>
    <col min="2" max="2" width="53.140625" style="3" customWidth="1"/>
    <col min="3" max="6" width="20.7109375" style="3" customWidth="1"/>
    <col min="7" max="7" width="32.85546875" style="3" customWidth="1"/>
    <col min="8" max="18" width="15.7109375" style="3" customWidth="1"/>
    <col min="19" max="30" width="9.140625" style="3"/>
    <col min="31" max="16384" width="9.140625" style="5"/>
  </cols>
  <sheetData>
    <row r="1" spans="1:30" ht="75" customHeight="1" x14ac:dyDescent="0.3">
      <c r="B1" s="181"/>
      <c r="F1" s="85" t="s">
        <v>156</v>
      </c>
      <c r="G1" s="86"/>
    </row>
    <row r="2" spans="1:30" x14ac:dyDescent="0.3">
      <c r="F2" s="87"/>
      <c r="G2" s="87"/>
    </row>
    <row r="3" spans="1:30" ht="4.5" customHeight="1" x14ac:dyDescent="0.3">
      <c r="F3" s="87"/>
      <c r="G3" s="87"/>
    </row>
    <row r="4" spans="1:30" x14ac:dyDescent="0.3">
      <c r="F4" s="87"/>
      <c r="G4" s="87"/>
    </row>
    <row r="5" spans="1:30" ht="3.75" customHeight="1" x14ac:dyDescent="0.3"/>
    <row r="6" spans="1:30" ht="57.6" customHeight="1" x14ac:dyDescent="0.3">
      <c r="A6" s="90" t="s">
        <v>318</v>
      </c>
      <c r="B6" s="90"/>
      <c r="C6" s="90"/>
      <c r="D6" s="90"/>
      <c r="E6" s="90"/>
      <c r="F6" s="90"/>
      <c r="G6" s="90"/>
    </row>
    <row r="7" spans="1:30" x14ac:dyDescent="0.3">
      <c r="A7" s="91" t="s">
        <v>158</v>
      </c>
      <c r="B7" s="91"/>
      <c r="C7" s="91"/>
      <c r="D7" s="91"/>
      <c r="E7" s="91"/>
      <c r="F7" s="91"/>
      <c r="G7" s="91"/>
    </row>
    <row r="8" spans="1:30" ht="19.5" x14ac:dyDescent="0.3">
      <c r="G8" s="71" t="s">
        <v>159</v>
      </c>
    </row>
    <row r="9" spans="1:30" ht="32.450000000000003" customHeight="1" x14ac:dyDescent="0.3">
      <c r="A9" s="92" t="s">
        <v>162</v>
      </c>
      <c r="B9" s="92" t="s">
        <v>163</v>
      </c>
      <c r="C9" s="92" t="s">
        <v>160</v>
      </c>
      <c r="D9" s="92"/>
      <c r="E9" s="92"/>
      <c r="F9" s="92"/>
      <c r="G9" s="92"/>
      <c r="H9" s="6"/>
      <c r="I9" s="6"/>
      <c r="J9" s="6"/>
      <c r="K9" s="6"/>
    </row>
    <row r="10" spans="1:30" ht="45.75" customHeight="1" x14ac:dyDescent="0.3">
      <c r="A10" s="92"/>
      <c r="B10" s="92"/>
      <c r="C10" s="92" t="s">
        <v>165</v>
      </c>
      <c r="D10" s="92" t="s">
        <v>161</v>
      </c>
      <c r="E10" s="92"/>
      <c r="F10" s="92"/>
      <c r="G10" s="92"/>
    </row>
    <row r="11" spans="1:30" ht="93.75" x14ac:dyDescent="0.3">
      <c r="A11" s="92"/>
      <c r="B11" s="92"/>
      <c r="C11" s="92"/>
      <c r="D11" s="4" t="s">
        <v>166</v>
      </c>
      <c r="E11" s="4" t="s">
        <v>167</v>
      </c>
      <c r="F11" s="4" t="s">
        <v>168</v>
      </c>
      <c r="G11" s="4" t="s">
        <v>169</v>
      </c>
    </row>
    <row r="12" spans="1:30" ht="45" customHeight="1" x14ac:dyDescent="0.3">
      <c r="A12" s="73">
        <v>1</v>
      </c>
      <c r="B12" s="74" t="s">
        <v>164</v>
      </c>
      <c r="C12" s="182">
        <f>+D12+E12+F12</f>
        <v>19662128</v>
      </c>
      <c r="D12" s="73">
        <v>13684042</v>
      </c>
      <c r="E12" s="73">
        <v>3386801</v>
      </c>
      <c r="F12" s="73">
        <f>8480+309123+1774875+498807</f>
        <v>2591285</v>
      </c>
      <c r="G12" s="73">
        <v>0</v>
      </c>
    </row>
    <row r="13" spans="1:30" ht="45" customHeight="1" x14ac:dyDescent="0.3">
      <c r="A13" s="73">
        <v>2</v>
      </c>
      <c r="B13" s="74" t="s">
        <v>400</v>
      </c>
      <c r="C13" s="182">
        <f>+D13+E13+F13</f>
        <v>1288849</v>
      </c>
      <c r="D13" s="73">
        <v>245971</v>
      </c>
      <c r="E13" s="73">
        <v>60878</v>
      </c>
      <c r="F13" s="73">
        <v>982000</v>
      </c>
      <c r="G13" s="73"/>
    </row>
    <row r="14" spans="1:30" s="9" customFormat="1" ht="42" customHeight="1" x14ac:dyDescent="0.3">
      <c r="A14" s="183" t="s">
        <v>2</v>
      </c>
      <c r="B14" s="183"/>
      <c r="C14" s="182">
        <f>SUM(C12:C13)</f>
        <v>20950977</v>
      </c>
      <c r="D14" s="182">
        <f t="shared" ref="D14:G14" si="0">SUM(D12:D13)</f>
        <v>13930013</v>
      </c>
      <c r="E14" s="182">
        <f t="shared" si="0"/>
        <v>3447679</v>
      </c>
      <c r="F14" s="182">
        <f t="shared" si="0"/>
        <v>3573285</v>
      </c>
      <c r="G14" s="182">
        <f t="shared" si="0"/>
        <v>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R26"/>
  <sheetViews>
    <sheetView view="pageBreakPreview" zoomScaleNormal="100" zoomScaleSheetLayoutView="100" workbookViewId="0">
      <selection activeCell="A8" sqref="A8:L8"/>
    </sheetView>
  </sheetViews>
  <sheetFormatPr defaultRowHeight="15" x14ac:dyDescent="0.25"/>
  <cols>
    <col min="1" max="1" width="6" style="23" customWidth="1"/>
    <col min="2" max="3" width="11.5703125" style="23" bestFit="1" customWidth="1"/>
    <col min="4" max="4" width="14.42578125" style="23" customWidth="1"/>
    <col min="5" max="5" width="16" style="23" bestFit="1" customWidth="1"/>
    <col min="6" max="6" width="15.28515625" style="23" bestFit="1" customWidth="1"/>
    <col min="7" max="7" width="13.7109375" style="23" customWidth="1"/>
    <col min="8" max="8" width="14.5703125" style="23" customWidth="1"/>
    <col min="9" max="9" width="12.28515625" style="23" customWidth="1"/>
    <col min="10" max="10" width="12.7109375" style="23" customWidth="1"/>
    <col min="11" max="11" width="12" style="23" customWidth="1"/>
    <col min="12" max="12" width="14.85546875" style="23" customWidth="1"/>
    <col min="13" max="16384" width="9.140625" style="23"/>
  </cols>
  <sheetData>
    <row r="1" spans="1:18" ht="63.75" customHeight="1" x14ac:dyDescent="0.25">
      <c r="I1" s="105" t="s">
        <v>242</v>
      </c>
      <c r="J1" s="105"/>
      <c r="K1" s="105"/>
      <c r="L1" s="105"/>
    </row>
    <row r="4" spans="1:18" ht="48" customHeight="1" x14ac:dyDescent="0.25">
      <c r="A4" s="137" t="s">
        <v>243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6" spans="1:18" x14ac:dyDescent="0.25">
      <c r="A6" s="144" t="s">
        <v>162</v>
      </c>
      <c r="B6" s="144" t="s">
        <v>244</v>
      </c>
      <c r="C6" s="144" t="s">
        <v>245</v>
      </c>
      <c r="D6" s="144" t="s">
        <v>246</v>
      </c>
      <c r="E6" s="144" t="s">
        <v>247</v>
      </c>
      <c r="F6" s="144" t="s">
        <v>248</v>
      </c>
      <c r="G6" s="144" t="s">
        <v>249</v>
      </c>
      <c r="H6" s="144" t="s">
        <v>250</v>
      </c>
      <c r="I6" s="141" t="s">
        <v>251</v>
      </c>
      <c r="J6" s="142"/>
      <c r="K6" s="143"/>
      <c r="L6" s="144" t="s">
        <v>255</v>
      </c>
      <c r="M6" s="59"/>
      <c r="N6" s="59"/>
      <c r="O6" s="59"/>
      <c r="P6" s="59"/>
      <c r="Q6" s="59"/>
      <c r="R6" s="59"/>
    </row>
    <row r="7" spans="1:18" ht="28.5" x14ac:dyDescent="0.25">
      <c r="A7" s="145"/>
      <c r="B7" s="145"/>
      <c r="C7" s="145"/>
      <c r="D7" s="145"/>
      <c r="E7" s="145"/>
      <c r="F7" s="145"/>
      <c r="G7" s="145"/>
      <c r="H7" s="145"/>
      <c r="I7" s="56" t="s">
        <v>252</v>
      </c>
      <c r="J7" s="56" t="s">
        <v>253</v>
      </c>
      <c r="K7" s="56" t="s">
        <v>254</v>
      </c>
      <c r="L7" s="145"/>
      <c r="M7" s="59"/>
      <c r="N7" s="59"/>
      <c r="O7" s="59"/>
      <c r="P7" s="59"/>
      <c r="Q7" s="59"/>
      <c r="R7" s="59"/>
    </row>
    <row r="8" spans="1:18" ht="39.75" customHeight="1" x14ac:dyDescent="0.25">
      <c r="A8" s="138" t="s">
        <v>312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40"/>
      <c r="M8" s="59"/>
      <c r="N8" s="59"/>
      <c r="O8" s="59"/>
      <c r="P8" s="59"/>
      <c r="Q8" s="59"/>
      <c r="R8" s="59"/>
    </row>
    <row r="9" spans="1:18" x14ac:dyDescent="0.25">
      <c r="A9" s="60"/>
      <c r="B9" s="60"/>
      <c r="C9" s="60"/>
      <c r="D9" s="46"/>
      <c r="E9" s="46"/>
      <c r="F9" s="46"/>
      <c r="G9" s="46"/>
      <c r="H9" s="46"/>
      <c r="I9" s="46"/>
      <c r="J9" s="46"/>
      <c r="K9" s="46"/>
      <c r="L9" s="46"/>
      <c r="M9" s="59"/>
      <c r="N9" s="59"/>
      <c r="O9" s="59"/>
      <c r="P9" s="59"/>
      <c r="Q9" s="59"/>
      <c r="R9" s="59"/>
    </row>
    <row r="10" spans="1:18" x14ac:dyDescent="0.25">
      <c r="A10" s="60"/>
      <c r="B10" s="60"/>
      <c r="C10" s="60"/>
      <c r="D10" s="46"/>
      <c r="E10" s="46"/>
      <c r="F10" s="46"/>
      <c r="G10" s="46"/>
      <c r="H10" s="46"/>
      <c r="I10" s="46"/>
      <c r="J10" s="46"/>
      <c r="K10" s="46"/>
      <c r="L10" s="46"/>
      <c r="M10" s="59"/>
      <c r="N10" s="59"/>
      <c r="O10" s="59"/>
      <c r="P10" s="59"/>
      <c r="Q10" s="59"/>
      <c r="R10" s="59"/>
    </row>
    <row r="11" spans="1:18" x14ac:dyDescent="0.25">
      <c r="A11" s="60"/>
      <c r="B11" s="60"/>
      <c r="C11" s="60"/>
      <c r="D11" s="46"/>
      <c r="E11" s="46"/>
      <c r="F11" s="46"/>
      <c r="G11" s="46"/>
      <c r="H11" s="46"/>
      <c r="I11" s="46"/>
      <c r="J11" s="46"/>
      <c r="K11" s="46"/>
      <c r="L11" s="46"/>
      <c r="M11" s="59"/>
      <c r="N11" s="59"/>
      <c r="O11" s="59"/>
      <c r="P11" s="59"/>
      <c r="Q11" s="59"/>
      <c r="R11" s="59"/>
    </row>
    <row r="12" spans="1:18" x14ac:dyDescent="0.25">
      <c r="A12" s="60"/>
      <c r="B12" s="60"/>
      <c r="C12" s="60"/>
      <c r="D12" s="46"/>
      <c r="E12" s="46"/>
      <c r="F12" s="46"/>
      <c r="G12" s="46"/>
      <c r="H12" s="46"/>
      <c r="I12" s="46"/>
      <c r="J12" s="46"/>
      <c r="K12" s="46"/>
      <c r="L12" s="46"/>
      <c r="M12" s="59"/>
      <c r="N12" s="59"/>
      <c r="O12" s="59"/>
      <c r="P12" s="59"/>
      <c r="Q12" s="59"/>
      <c r="R12" s="59"/>
    </row>
    <row r="13" spans="1:18" x14ac:dyDescent="0.25">
      <c r="A13" s="60"/>
      <c r="B13" s="60"/>
      <c r="C13" s="60"/>
      <c r="D13" s="46"/>
      <c r="E13" s="46"/>
      <c r="F13" s="46"/>
      <c r="G13" s="46"/>
      <c r="H13" s="46"/>
      <c r="I13" s="46"/>
      <c r="J13" s="46"/>
      <c r="K13" s="46"/>
      <c r="L13" s="46"/>
      <c r="M13" s="59"/>
      <c r="N13" s="59"/>
      <c r="O13" s="59"/>
      <c r="P13" s="59"/>
      <c r="Q13" s="59"/>
      <c r="R13" s="59"/>
    </row>
    <row r="14" spans="1:18" x14ac:dyDescent="0.25">
      <c r="A14" s="60"/>
      <c r="B14" s="60"/>
      <c r="C14" s="60"/>
      <c r="D14" s="46"/>
      <c r="E14" s="46"/>
      <c r="F14" s="46"/>
      <c r="G14" s="46"/>
      <c r="H14" s="46"/>
      <c r="I14" s="46"/>
      <c r="J14" s="46"/>
      <c r="K14" s="46"/>
      <c r="L14" s="46"/>
      <c r="M14" s="59"/>
      <c r="N14" s="59"/>
      <c r="O14" s="59"/>
      <c r="P14" s="59"/>
      <c r="Q14" s="59"/>
      <c r="R14" s="59"/>
    </row>
    <row r="15" spans="1:18" x14ac:dyDescent="0.25">
      <c r="A15" s="60"/>
      <c r="B15" s="60"/>
      <c r="C15" s="60"/>
      <c r="D15" s="46"/>
      <c r="E15" s="46"/>
      <c r="F15" s="46"/>
      <c r="G15" s="46"/>
      <c r="H15" s="46"/>
      <c r="I15" s="46"/>
      <c r="J15" s="46"/>
      <c r="K15" s="46"/>
      <c r="L15" s="46"/>
      <c r="M15" s="59"/>
      <c r="N15" s="59"/>
      <c r="O15" s="59"/>
      <c r="P15" s="59"/>
      <c r="Q15" s="59"/>
      <c r="R15" s="59"/>
    </row>
    <row r="16" spans="1:18" x14ac:dyDescent="0.25"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4:18" x14ac:dyDescent="0.25"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4:18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4:18" x14ac:dyDescent="0.25"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spans="4:18" x14ac:dyDescent="0.25"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4:18" x14ac:dyDescent="0.25"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4:18" x14ac:dyDescent="0.25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</row>
    <row r="23" spans="4:18" x14ac:dyDescent="0.25"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4:18" x14ac:dyDescent="0.25"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4:18" x14ac:dyDescent="0.25"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  <row r="26" spans="4:18" x14ac:dyDescent="0.25"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</sheetData>
  <mergeCells count="13">
    <mergeCell ref="A8:L8"/>
    <mergeCell ref="I6:K6"/>
    <mergeCell ref="L6:L7"/>
    <mergeCell ref="I1:L1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14"/>
  <sheetViews>
    <sheetView zoomScale="115" zoomScaleNormal="115" workbookViewId="0">
      <selection activeCell="A5" sqref="A5:D5"/>
    </sheetView>
  </sheetViews>
  <sheetFormatPr defaultRowHeight="15" x14ac:dyDescent="0.25"/>
  <cols>
    <col min="1" max="1" width="7" style="23" customWidth="1"/>
    <col min="2" max="2" width="46" style="23" customWidth="1"/>
    <col min="3" max="3" width="18" style="23" customWidth="1"/>
    <col min="4" max="4" width="44.5703125" style="23" customWidth="1"/>
    <col min="5" max="16384" width="9.140625" style="23"/>
  </cols>
  <sheetData>
    <row r="1" spans="1:4" ht="66" customHeight="1" x14ac:dyDescent="0.25">
      <c r="D1" s="42" t="s">
        <v>256</v>
      </c>
    </row>
    <row r="2" spans="1:4" ht="67.5" customHeight="1" x14ac:dyDescent="0.25">
      <c r="A2" s="131" t="s">
        <v>257</v>
      </c>
      <c r="B2" s="131"/>
      <c r="C2" s="131"/>
      <c r="D2" s="131"/>
    </row>
    <row r="4" spans="1:4" ht="30.75" customHeight="1" x14ac:dyDescent="0.25">
      <c r="A4" s="61" t="s">
        <v>162</v>
      </c>
      <c r="B4" s="61" t="s">
        <v>258</v>
      </c>
      <c r="C4" s="61" t="s">
        <v>259</v>
      </c>
      <c r="D4" s="61" t="s">
        <v>260</v>
      </c>
    </row>
    <row r="5" spans="1:4" ht="37.5" customHeight="1" x14ac:dyDescent="0.25">
      <c r="A5" s="146" t="s">
        <v>311</v>
      </c>
      <c r="B5" s="147"/>
      <c r="C5" s="147"/>
      <c r="D5" s="148"/>
    </row>
    <row r="6" spans="1:4" x14ac:dyDescent="0.25">
      <c r="A6" s="62">
        <v>1</v>
      </c>
      <c r="B6" s="63"/>
      <c r="C6" s="63"/>
      <c r="D6" s="64"/>
    </row>
    <row r="7" spans="1:4" x14ac:dyDescent="0.25">
      <c r="A7" s="62">
        <v>2</v>
      </c>
      <c r="B7" s="63"/>
      <c r="C7" s="63"/>
      <c r="D7" s="64"/>
    </row>
    <row r="8" spans="1:4" x14ac:dyDescent="0.25">
      <c r="A8" s="62">
        <f t="shared" ref="A8:A14" si="0">+A7+1</f>
        <v>3</v>
      </c>
      <c r="B8" s="63"/>
      <c r="C8" s="63"/>
      <c r="D8" s="64"/>
    </row>
    <row r="9" spans="1:4" x14ac:dyDescent="0.25">
      <c r="A9" s="62">
        <f t="shared" si="0"/>
        <v>4</v>
      </c>
      <c r="B9" s="63"/>
      <c r="C9" s="63"/>
      <c r="D9" s="64"/>
    </row>
    <row r="10" spans="1:4" x14ac:dyDescent="0.25">
      <c r="A10" s="62">
        <f t="shared" si="0"/>
        <v>5</v>
      </c>
      <c r="B10" s="63"/>
      <c r="C10" s="63"/>
      <c r="D10" s="64"/>
    </row>
    <row r="11" spans="1:4" x14ac:dyDescent="0.25">
      <c r="A11" s="62">
        <f t="shared" si="0"/>
        <v>6</v>
      </c>
      <c r="B11" s="63"/>
      <c r="C11" s="63"/>
      <c r="D11" s="64"/>
    </row>
    <row r="12" spans="1:4" x14ac:dyDescent="0.25">
      <c r="A12" s="62">
        <f t="shared" si="0"/>
        <v>7</v>
      </c>
      <c r="B12" s="63"/>
      <c r="C12" s="63"/>
      <c r="D12" s="64"/>
    </row>
    <row r="13" spans="1:4" x14ac:dyDescent="0.25">
      <c r="A13" s="62">
        <f t="shared" si="0"/>
        <v>8</v>
      </c>
      <c r="B13" s="63"/>
      <c r="C13" s="63"/>
      <c r="D13" s="64"/>
    </row>
    <row r="14" spans="1:4" x14ac:dyDescent="0.25">
      <c r="A14" s="62">
        <f t="shared" si="0"/>
        <v>9</v>
      </c>
      <c r="B14" s="63"/>
      <c r="C14" s="63"/>
      <c r="D14" s="64"/>
    </row>
  </sheetData>
  <mergeCells count="2">
    <mergeCell ref="A2:D2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D15"/>
  <sheetViews>
    <sheetView zoomScale="115" zoomScaleNormal="115" workbookViewId="0">
      <selection activeCell="A5" sqref="A5:D5"/>
    </sheetView>
  </sheetViews>
  <sheetFormatPr defaultRowHeight="15" x14ac:dyDescent="0.25"/>
  <cols>
    <col min="1" max="1" width="7" style="23" customWidth="1"/>
    <col min="2" max="2" width="38.42578125" style="23" customWidth="1"/>
    <col min="3" max="3" width="22.140625" style="23" customWidth="1"/>
    <col min="4" max="4" width="47.28515625" style="23" customWidth="1"/>
    <col min="5" max="16384" width="9.140625" style="23"/>
  </cols>
  <sheetData>
    <row r="1" spans="1:4" ht="60" customHeight="1" x14ac:dyDescent="0.25">
      <c r="D1" s="42" t="s">
        <v>261</v>
      </c>
    </row>
    <row r="2" spans="1:4" ht="64.5" customHeight="1" x14ac:dyDescent="0.25">
      <c r="A2" s="131" t="s">
        <v>262</v>
      </c>
      <c r="B2" s="131"/>
      <c r="C2" s="131"/>
      <c r="D2" s="131"/>
    </row>
    <row r="3" spans="1:4" x14ac:dyDescent="0.25">
      <c r="B3" s="149"/>
      <c r="C3" s="149"/>
      <c r="D3" s="149"/>
    </row>
    <row r="4" spans="1:4" ht="30.75" customHeight="1" x14ac:dyDescent="0.25">
      <c r="A4" s="61" t="s">
        <v>162</v>
      </c>
      <c r="B4" s="61" t="s">
        <v>258</v>
      </c>
      <c r="C4" s="61" t="s">
        <v>259</v>
      </c>
      <c r="D4" s="61" t="s">
        <v>260</v>
      </c>
    </row>
    <row r="5" spans="1:4" ht="30.75" customHeight="1" x14ac:dyDescent="0.25">
      <c r="A5" s="150" t="s">
        <v>310</v>
      </c>
      <c r="B5" s="151"/>
      <c r="C5" s="151"/>
      <c r="D5" s="152"/>
    </row>
    <row r="6" spans="1:4" x14ac:dyDescent="0.25">
      <c r="A6" s="62">
        <v>1</v>
      </c>
      <c r="B6" s="62"/>
      <c r="C6" s="62"/>
      <c r="D6" s="62"/>
    </row>
    <row r="7" spans="1:4" x14ac:dyDescent="0.25">
      <c r="A7" s="62">
        <f>+A6+1</f>
        <v>2</v>
      </c>
      <c r="B7" s="63"/>
      <c r="C7" s="63"/>
      <c r="D7" s="64"/>
    </row>
    <row r="8" spans="1:4" x14ac:dyDescent="0.25">
      <c r="A8" s="62">
        <f t="shared" ref="A8:A15" si="0">+A7+1</f>
        <v>3</v>
      </c>
      <c r="B8" s="63"/>
      <c r="C8" s="63"/>
      <c r="D8" s="64"/>
    </row>
    <row r="9" spans="1:4" x14ac:dyDescent="0.25">
      <c r="A9" s="62">
        <f t="shared" si="0"/>
        <v>4</v>
      </c>
      <c r="B9" s="63"/>
      <c r="C9" s="63"/>
      <c r="D9" s="64"/>
    </row>
    <row r="10" spans="1:4" x14ac:dyDescent="0.25">
      <c r="A10" s="62">
        <f t="shared" si="0"/>
        <v>5</v>
      </c>
      <c r="B10" s="63"/>
      <c r="C10" s="63"/>
      <c r="D10" s="64"/>
    </row>
    <row r="11" spans="1:4" x14ac:dyDescent="0.25">
      <c r="A11" s="62">
        <f t="shared" si="0"/>
        <v>6</v>
      </c>
      <c r="B11" s="63"/>
      <c r="C11" s="63"/>
      <c r="D11" s="64"/>
    </row>
    <row r="12" spans="1:4" x14ac:dyDescent="0.25">
      <c r="A12" s="62">
        <f t="shared" si="0"/>
        <v>7</v>
      </c>
      <c r="B12" s="63"/>
      <c r="C12" s="63"/>
      <c r="D12" s="64"/>
    </row>
    <row r="13" spans="1:4" x14ac:dyDescent="0.25">
      <c r="A13" s="62">
        <f t="shared" si="0"/>
        <v>8</v>
      </c>
      <c r="B13" s="63"/>
      <c r="C13" s="63"/>
      <c r="D13" s="64"/>
    </row>
    <row r="14" spans="1:4" x14ac:dyDescent="0.25">
      <c r="A14" s="62">
        <f t="shared" si="0"/>
        <v>9</v>
      </c>
      <c r="B14" s="63"/>
      <c r="C14" s="63"/>
      <c r="D14" s="64"/>
    </row>
    <row r="15" spans="1:4" x14ac:dyDescent="0.25">
      <c r="A15" s="62">
        <f t="shared" si="0"/>
        <v>10</v>
      </c>
      <c r="B15" s="63"/>
      <c r="C15" s="63"/>
      <c r="D15" s="64"/>
    </row>
  </sheetData>
  <mergeCells count="3">
    <mergeCell ref="A2:D2"/>
    <mergeCell ref="B3:D3"/>
    <mergeCell ref="A5:D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J16"/>
  <sheetViews>
    <sheetView zoomScaleNormal="100" workbookViewId="0">
      <selection activeCell="A7" sqref="A7:D7"/>
    </sheetView>
  </sheetViews>
  <sheetFormatPr defaultRowHeight="15" x14ac:dyDescent="0.25"/>
  <cols>
    <col min="1" max="1" width="9.140625" style="23"/>
    <col min="2" max="2" width="52.85546875" style="23" customWidth="1"/>
    <col min="3" max="3" width="20.85546875" style="23" customWidth="1"/>
    <col min="4" max="4" width="55.85546875" style="23" customWidth="1"/>
    <col min="5" max="16384" width="9.140625" style="23"/>
  </cols>
  <sheetData>
    <row r="1" spans="1:10" ht="63" x14ac:dyDescent="0.25">
      <c r="A1" s="65"/>
      <c r="B1" s="66"/>
      <c r="C1" s="65"/>
      <c r="D1" s="83" t="s">
        <v>263</v>
      </c>
    </row>
    <row r="2" spans="1:10" ht="72.75" customHeight="1" x14ac:dyDescent="0.25">
      <c r="A2" s="131" t="s">
        <v>264</v>
      </c>
      <c r="B2" s="131"/>
      <c r="C2" s="131"/>
      <c r="D2" s="131"/>
      <c r="E2" s="67"/>
      <c r="F2" s="67"/>
      <c r="G2" s="67"/>
      <c r="H2" s="67"/>
      <c r="I2" s="67"/>
      <c r="J2" s="67"/>
    </row>
    <row r="3" spans="1:10" ht="19.5" x14ac:dyDescent="0.25">
      <c r="A3" s="154" t="s">
        <v>265</v>
      </c>
      <c r="B3" s="154"/>
      <c r="C3" s="154"/>
      <c r="D3" s="154"/>
    </row>
    <row r="4" spans="1:10" ht="18.75" x14ac:dyDescent="0.25">
      <c r="A4" s="65"/>
      <c r="B4" s="156"/>
      <c r="C4" s="156"/>
      <c r="D4" s="156"/>
    </row>
    <row r="5" spans="1:10" ht="24.75" customHeight="1" x14ac:dyDescent="0.25">
      <c r="A5" s="155" t="s">
        <v>162</v>
      </c>
      <c r="B5" s="155" t="s">
        <v>266</v>
      </c>
      <c r="C5" s="155" t="s">
        <v>267</v>
      </c>
      <c r="D5" s="155" t="s">
        <v>268</v>
      </c>
    </row>
    <row r="6" spans="1:10" ht="26.25" customHeight="1" x14ac:dyDescent="0.25">
      <c r="A6" s="155"/>
      <c r="B6" s="155"/>
      <c r="C6" s="155"/>
      <c r="D6" s="155"/>
    </row>
    <row r="7" spans="1:10" ht="55.5" customHeight="1" x14ac:dyDescent="0.25">
      <c r="A7" s="157" t="s">
        <v>309</v>
      </c>
      <c r="B7" s="158"/>
      <c r="C7" s="158"/>
      <c r="D7" s="159"/>
    </row>
    <row r="8" spans="1:10" ht="18.75" x14ac:dyDescent="0.25">
      <c r="A8" s="68"/>
      <c r="B8" s="69"/>
      <c r="C8" s="68"/>
      <c r="D8" s="68"/>
    </row>
    <row r="9" spans="1:10" ht="18.75" x14ac:dyDescent="0.25">
      <c r="A9" s="68"/>
      <c r="B9" s="69"/>
      <c r="C9" s="68"/>
      <c r="D9" s="68"/>
    </row>
    <row r="10" spans="1:10" ht="18.75" x14ac:dyDescent="0.25">
      <c r="A10" s="68"/>
      <c r="B10" s="69"/>
      <c r="C10" s="68"/>
      <c r="D10" s="68"/>
    </row>
    <row r="11" spans="1:10" ht="18.75" x14ac:dyDescent="0.25">
      <c r="A11" s="68"/>
      <c r="B11" s="69"/>
      <c r="C11" s="68"/>
      <c r="D11" s="68"/>
    </row>
    <row r="12" spans="1:10" ht="18.75" x14ac:dyDescent="0.25">
      <c r="A12" s="68"/>
      <c r="B12" s="68"/>
      <c r="C12" s="68"/>
      <c r="D12" s="68"/>
    </row>
    <row r="15" spans="1:10" ht="15.75" customHeight="1" x14ac:dyDescent="0.25">
      <c r="A15" s="153" t="s">
        <v>269</v>
      </c>
      <c r="B15" s="153"/>
      <c r="C15" s="153"/>
      <c r="D15" s="153"/>
    </row>
    <row r="16" spans="1:10" x14ac:dyDescent="0.25">
      <c r="A16" s="153"/>
      <c r="B16" s="153"/>
      <c r="C16" s="153"/>
      <c r="D16" s="153"/>
    </row>
  </sheetData>
  <mergeCells count="9">
    <mergeCell ref="A15:D16"/>
    <mergeCell ref="A2:D2"/>
    <mergeCell ref="A3:D3"/>
    <mergeCell ref="A5:A6"/>
    <mergeCell ref="B5:B6"/>
    <mergeCell ref="C5:C6"/>
    <mergeCell ref="D5:D6"/>
    <mergeCell ref="B4:D4"/>
    <mergeCell ref="A7:D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K30"/>
  <sheetViews>
    <sheetView zoomScaleNormal="100" workbookViewId="0">
      <selection activeCell="A28" sqref="A28:B28"/>
    </sheetView>
  </sheetViews>
  <sheetFormatPr defaultRowHeight="15" x14ac:dyDescent="0.25"/>
  <cols>
    <col min="1" max="1" width="6.7109375" style="23" customWidth="1"/>
    <col min="2" max="2" width="24.7109375" style="23" customWidth="1"/>
    <col min="3" max="3" width="14.5703125" style="23" customWidth="1"/>
    <col min="4" max="6" width="27.42578125" style="23" customWidth="1"/>
    <col min="7" max="7" width="11" style="23" customWidth="1"/>
    <col min="8" max="8" width="18" style="23" customWidth="1"/>
    <col min="9" max="9" width="12.42578125" style="23" customWidth="1"/>
    <col min="10" max="10" width="13.7109375" style="23" customWidth="1"/>
    <col min="11" max="11" width="14.85546875" style="23" customWidth="1"/>
    <col min="12" max="16384" width="9.140625" style="23"/>
  </cols>
  <sheetData>
    <row r="1" spans="1:11" ht="66" customHeight="1" x14ac:dyDescent="0.25">
      <c r="A1" s="3"/>
      <c r="B1" s="3"/>
      <c r="C1" s="3"/>
      <c r="D1" s="3"/>
      <c r="E1" s="3"/>
      <c r="H1" s="130" t="s">
        <v>270</v>
      </c>
      <c r="I1" s="87"/>
      <c r="J1" s="87"/>
      <c r="K1" s="87"/>
    </row>
    <row r="2" spans="1:11" ht="18.75" x14ac:dyDescent="0.25">
      <c r="A2" s="3"/>
      <c r="B2" s="3"/>
      <c r="C2" s="3"/>
      <c r="D2" s="3"/>
      <c r="E2" s="3"/>
      <c r="I2" s="87"/>
      <c r="J2" s="87"/>
      <c r="K2" s="87"/>
    </row>
    <row r="3" spans="1:11" ht="63" customHeight="1" x14ac:dyDescent="0.25">
      <c r="A3" s="90" t="s">
        <v>271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1" ht="18.75" x14ac:dyDescent="0.25">
      <c r="A4" s="91" t="s">
        <v>272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37.5" x14ac:dyDescent="0.25">
      <c r="A5" s="3"/>
      <c r="B5" s="8" t="s">
        <v>4</v>
      </c>
      <c r="C5" s="8"/>
      <c r="D5" s="3"/>
      <c r="E5" s="3"/>
      <c r="F5" s="3"/>
      <c r="G5" s="3"/>
      <c r="H5" s="3"/>
      <c r="I5" s="3"/>
      <c r="J5" s="3"/>
      <c r="K5" s="18"/>
    </row>
    <row r="6" spans="1:11" s="40" customFormat="1" ht="35.25" customHeight="1" x14ac:dyDescent="0.25">
      <c r="A6" s="163" t="s">
        <v>0</v>
      </c>
      <c r="B6" s="163" t="s">
        <v>288</v>
      </c>
      <c r="C6" s="163" t="s">
        <v>259</v>
      </c>
      <c r="D6" s="163" t="s">
        <v>289</v>
      </c>
      <c r="E6" s="163" t="s">
        <v>290</v>
      </c>
      <c r="F6" s="163" t="s">
        <v>291</v>
      </c>
      <c r="G6" s="163" t="s">
        <v>292</v>
      </c>
      <c r="H6" s="163"/>
      <c r="I6" s="163" t="s">
        <v>293</v>
      </c>
      <c r="J6" s="163"/>
      <c r="K6" s="163"/>
    </row>
    <row r="7" spans="1:11" s="40" customFormat="1" ht="48" customHeight="1" x14ac:dyDescent="0.25">
      <c r="A7" s="163"/>
      <c r="B7" s="163"/>
      <c r="C7" s="163"/>
      <c r="D7" s="163"/>
      <c r="E7" s="163"/>
      <c r="F7" s="163"/>
      <c r="G7" s="39" t="s">
        <v>294</v>
      </c>
      <c r="H7" s="39" t="s">
        <v>295</v>
      </c>
      <c r="I7" s="39" t="s">
        <v>296</v>
      </c>
      <c r="J7" s="39" t="s">
        <v>297</v>
      </c>
      <c r="K7" s="39" t="s">
        <v>298</v>
      </c>
    </row>
    <row r="8" spans="1:11" ht="33.75" customHeight="1" x14ac:dyDescent="0.25">
      <c r="A8" s="14">
        <v>1</v>
      </c>
      <c r="B8" s="160" t="s">
        <v>273</v>
      </c>
      <c r="C8" s="161"/>
      <c r="D8" s="161"/>
      <c r="E8" s="161"/>
      <c r="F8" s="161"/>
      <c r="G8" s="161"/>
      <c r="H8" s="161"/>
      <c r="I8" s="161"/>
      <c r="J8" s="161"/>
      <c r="K8" s="162"/>
    </row>
    <row r="9" spans="1:11" ht="18.75" x14ac:dyDescent="0.25">
      <c r="A9" s="14">
        <f>+A8+1</f>
        <v>2</v>
      </c>
      <c r="B9" s="7"/>
      <c r="C9" s="7"/>
      <c r="D9" s="14"/>
      <c r="E9" s="14"/>
      <c r="F9" s="14"/>
      <c r="G9" s="14"/>
      <c r="H9" s="14"/>
      <c r="I9" s="14"/>
      <c r="J9" s="14"/>
      <c r="K9" s="17"/>
    </row>
    <row r="10" spans="1:11" ht="18.75" x14ac:dyDescent="0.25">
      <c r="A10" s="14">
        <f t="shared" ref="A10" si="0">+A9+1</f>
        <v>3</v>
      </c>
      <c r="B10" s="7"/>
      <c r="C10" s="7"/>
      <c r="D10" s="14"/>
      <c r="E10" s="14"/>
      <c r="F10" s="14"/>
      <c r="G10" s="14"/>
      <c r="H10" s="14"/>
      <c r="I10" s="14"/>
      <c r="J10" s="14"/>
      <c r="K10" s="17"/>
    </row>
    <row r="11" spans="1:11" ht="18.75" x14ac:dyDescent="0.25">
      <c r="A11" s="92" t="s">
        <v>299</v>
      </c>
      <c r="B11" s="92"/>
      <c r="C11" s="4" t="s">
        <v>10</v>
      </c>
      <c r="D11" s="4">
        <f t="shared" ref="D11:I11" si="1">SUM(D8:D10)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v>0</v>
      </c>
      <c r="K11" s="4">
        <f>SUM(K8:K10)</f>
        <v>0</v>
      </c>
    </row>
    <row r="13" spans="1:11" ht="18.75" x14ac:dyDescent="0.25">
      <c r="A13" s="3"/>
      <c r="B13" s="38" t="s">
        <v>300</v>
      </c>
      <c r="C13" s="8"/>
      <c r="D13" s="3"/>
      <c r="E13" s="3"/>
      <c r="F13" s="18"/>
      <c r="G13" s="18"/>
      <c r="H13" s="18"/>
      <c r="I13" s="3"/>
      <c r="J13" s="3"/>
      <c r="K13" s="18"/>
    </row>
    <row r="14" spans="1:11" ht="15" customHeight="1" x14ac:dyDescent="0.25">
      <c r="A14" s="163" t="s">
        <v>0</v>
      </c>
      <c r="B14" s="163" t="s">
        <v>301</v>
      </c>
      <c r="C14" s="163" t="s">
        <v>259</v>
      </c>
      <c r="D14" s="163" t="s">
        <v>289</v>
      </c>
      <c r="E14" s="163" t="s">
        <v>290</v>
      </c>
      <c r="F14" s="163" t="s">
        <v>291</v>
      </c>
      <c r="G14" s="166" t="s">
        <v>302</v>
      </c>
      <c r="H14" s="167"/>
      <c r="I14" s="167"/>
      <c r="J14" s="167"/>
      <c r="K14" s="168"/>
    </row>
    <row r="15" spans="1:11" ht="48.6" customHeight="1" x14ac:dyDescent="0.25">
      <c r="A15" s="163"/>
      <c r="B15" s="163"/>
      <c r="C15" s="163"/>
      <c r="D15" s="163"/>
      <c r="E15" s="163"/>
      <c r="F15" s="163"/>
      <c r="G15" s="169"/>
      <c r="H15" s="170"/>
      <c r="I15" s="170"/>
      <c r="J15" s="170"/>
      <c r="K15" s="171"/>
    </row>
    <row r="16" spans="1:11" ht="18.75" x14ac:dyDescent="0.25">
      <c r="A16" s="14">
        <v>1</v>
      </c>
      <c r="B16" s="7"/>
      <c r="C16" s="7"/>
      <c r="D16" s="14"/>
      <c r="E16" s="14"/>
      <c r="F16" s="14"/>
      <c r="G16" s="114"/>
      <c r="H16" s="165"/>
      <c r="I16" s="165"/>
      <c r="J16" s="165"/>
      <c r="K16" s="115"/>
    </row>
    <row r="17" spans="1:11" ht="18.75" x14ac:dyDescent="0.25">
      <c r="A17" s="14">
        <f>+A16+1</f>
        <v>2</v>
      </c>
      <c r="B17" s="7"/>
      <c r="C17" s="7"/>
      <c r="D17" s="14"/>
      <c r="E17" s="14"/>
      <c r="F17" s="14"/>
      <c r="G17" s="114"/>
      <c r="H17" s="165"/>
      <c r="I17" s="165"/>
      <c r="J17" s="165"/>
      <c r="K17" s="115"/>
    </row>
    <row r="18" spans="1:11" ht="18.75" x14ac:dyDescent="0.25">
      <c r="A18" s="14">
        <f t="shared" ref="A18" si="2">+A17+1</f>
        <v>3</v>
      </c>
      <c r="B18" s="7"/>
      <c r="C18" s="7"/>
      <c r="D18" s="14"/>
      <c r="E18" s="14"/>
      <c r="F18" s="14"/>
      <c r="G18" s="114"/>
      <c r="H18" s="165"/>
      <c r="I18" s="165"/>
      <c r="J18" s="165"/>
      <c r="K18" s="115"/>
    </row>
    <row r="19" spans="1:11" ht="18.75" customHeight="1" x14ac:dyDescent="0.25">
      <c r="A19" s="92" t="s">
        <v>299</v>
      </c>
      <c r="B19" s="92"/>
      <c r="C19" s="4" t="s">
        <v>10</v>
      </c>
      <c r="D19" s="4">
        <f>SUM(D16:D18)</f>
        <v>0</v>
      </c>
      <c r="E19" s="4">
        <f>SUM(E16:E18)</f>
        <v>0</v>
      </c>
      <c r="F19" s="4">
        <f>SUM(F16:F18)</f>
        <v>0</v>
      </c>
      <c r="G19" s="114" t="s">
        <v>10</v>
      </c>
      <c r="H19" s="165"/>
      <c r="I19" s="165"/>
      <c r="J19" s="165"/>
      <c r="K19" s="115"/>
    </row>
    <row r="22" spans="1:11" ht="18.75" x14ac:dyDescent="0.25">
      <c r="A22" s="3"/>
      <c r="B22" s="38" t="s">
        <v>303</v>
      </c>
      <c r="C22" s="8"/>
      <c r="D22" s="3"/>
      <c r="E22" s="3"/>
      <c r="F22" s="18"/>
      <c r="G22" s="18"/>
      <c r="H22" s="18"/>
      <c r="I22" s="3"/>
      <c r="J22" s="3"/>
      <c r="K22" s="18"/>
    </row>
    <row r="23" spans="1:11" ht="16.5" customHeight="1" x14ac:dyDescent="0.25">
      <c r="A23" s="163" t="s">
        <v>0</v>
      </c>
      <c r="B23" s="163" t="s">
        <v>304</v>
      </c>
      <c r="C23" s="163" t="s">
        <v>259</v>
      </c>
      <c r="D23" s="163" t="s">
        <v>305</v>
      </c>
      <c r="E23" s="163" t="s">
        <v>306</v>
      </c>
      <c r="F23" s="163" t="s">
        <v>307</v>
      </c>
      <c r="G23" s="166" t="s">
        <v>308</v>
      </c>
      <c r="H23" s="167"/>
      <c r="I23" s="167"/>
      <c r="J23" s="167"/>
      <c r="K23" s="168"/>
    </row>
    <row r="24" spans="1:11" ht="34.5" customHeight="1" x14ac:dyDescent="0.25">
      <c r="A24" s="163"/>
      <c r="B24" s="163"/>
      <c r="C24" s="163"/>
      <c r="D24" s="163"/>
      <c r="E24" s="163"/>
      <c r="F24" s="163"/>
      <c r="G24" s="169"/>
      <c r="H24" s="170"/>
      <c r="I24" s="170"/>
      <c r="J24" s="170"/>
      <c r="K24" s="171"/>
    </row>
    <row r="25" spans="1:11" ht="18.75" x14ac:dyDescent="0.25">
      <c r="A25" s="14">
        <v>1</v>
      </c>
      <c r="B25" s="7"/>
      <c r="C25" s="7"/>
      <c r="D25" s="14"/>
      <c r="E25" s="14"/>
      <c r="F25" s="14"/>
      <c r="G25" s="114"/>
      <c r="H25" s="165"/>
      <c r="I25" s="165"/>
      <c r="J25" s="165"/>
      <c r="K25" s="115"/>
    </row>
    <row r="26" spans="1:11" ht="18.75" x14ac:dyDescent="0.25">
      <c r="A26" s="14">
        <f>+A25+1</f>
        <v>2</v>
      </c>
      <c r="B26" s="7"/>
      <c r="C26" s="7"/>
      <c r="D26" s="14"/>
      <c r="E26" s="14"/>
      <c r="F26" s="14"/>
      <c r="G26" s="114"/>
      <c r="H26" s="165"/>
      <c r="I26" s="165"/>
      <c r="J26" s="165"/>
      <c r="K26" s="115"/>
    </row>
    <row r="27" spans="1:11" ht="18.75" x14ac:dyDescent="0.25">
      <c r="A27" s="14">
        <f t="shared" ref="A27" si="3">+A26+1</f>
        <v>3</v>
      </c>
      <c r="B27" s="7"/>
      <c r="C27" s="7"/>
      <c r="D27" s="14"/>
      <c r="E27" s="14"/>
      <c r="F27" s="14"/>
      <c r="G27" s="114"/>
      <c r="H27" s="165"/>
      <c r="I27" s="165"/>
      <c r="J27" s="165"/>
      <c r="K27" s="115"/>
    </row>
    <row r="28" spans="1:11" ht="18.75" customHeight="1" x14ac:dyDescent="0.25">
      <c r="A28" s="92" t="s">
        <v>299</v>
      </c>
      <c r="B28" s="92"/>
      <c r="C28" s="4"/>
      <c r="D28" s="4">
        <f>SUM(D25:D27)</f>
        <v>0</v>
      </c>
      <c r="E28" s="4">
        <f>SUM(E25:E27)</f>
        <v>0</v>
      </c>
      <c r="F28" s="4">
        <f>SUM(F25:F27)</f>
        <v>0</v>
      </c>
      <c r="G28" s="114" t="s">
        <v>10</v>
      </c>
      <c r="H28" s="165"/>
      <c r="I28" s="165"/>
      <c r="J28" s="165"/>
      <c r="K28" s="115"/>
    </row>
    <row r="30" spans="1:11" x14ac:dyDescent="0.25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</row>
  </sheetData>
  <mergeCells count="39">
    <mergeCell ref="G14:K15"/>
    <mergeCell ref="G16:K16"/>
    <mergeCell ref="G17:K17"/>
    <mergeCell ref="G18:K18"/>
    <mergeCell ref="G19:K19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A6:A7"/>
    <mergeCell ref="B6:B7"/>
    <mergeCell ref="C6:C7"/>
    <mergeCell ref="E6:E7"/>
    <mergeCell ref="G6:H6"/>
    <mergeCell ref="B8:K8"/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N14"/>
  <sheetViews>
    <sheetView view="pageBreakPreview" zoomScaleNormal="100" zoomScaleSheetLayoutView="100" workbookViewId="0">
      <selection activeCell="B13" sqref="B13:J13"/>
    </sheetView>
  </sheetViews>
  <sheetFormatPr defaultColWidth="9.140625" defaultRowHeight="15.75" x14ac:dyDescent="0.25"/>
  <cols>
    <col min="1" max="1" width="6" style="19" customWidth="1"/>
    <col min="2" max="2" width="17.28515625" style="19" customWidth="1"/>
    <col min="3" max="3" width="13.7109375" style="19" customWidth="1"/>
    <col min="4" max="7" width="20.85546875" style="19" customWidth="1"/>
    <col min="8" max="8" width="17.5703125" style="19" customWidth="1"/>
    <col min="9" max="9" width="19.28515625" style="19" customWidth="1"/>
    <col min="10" max="10" width="14" style="19" customWidth="1"/>
    <col min="11" max="13" width="18.7109375" style="19" customWidth="1"/>
    <col min="14" max="14" width="15.7109375" style="19" customWidth="1"/>
    <col min="15" max="19" width="15.7109375" style="20" customWidth="1"/>
    <col min="20" max="16384" width="9.140625" style="20"/>
  </cols>
  <sheetData>
    <row r="1" spans="1:10" ht="66.75" customHeight="1" x14ac:dyDescent="0.25">
      <c r="H1" s="172" t="s">
        <v>274</v>
      </c>
      <c r="I1" s="172"/>
      <c r="J1" s="172"/>
    </row>
    <row r="3" spans="1:10" s="19" customFormat="1" ht="73.5" customHeight="1" x14ac:dyDescent="0.25">
      <c r="A3" s="137" t="s">
        <v>275</v>
      </c>
      <c r="B3" s="137"/>
      <c r="C3" s="137"/>
      <c r="D3" s="137"/>
      <c r="E3" s="137"/>
      <c r="F3" s="137"/>
      <c r="G3" s="137"/>
      <c r="H3" s="137"/>
      <c r="I3" s="137"/>
      <c r="J3" s="137"/>
    </row>
    <row r="5" spans="1:10" s="19" customFormat="1" ht="47.25" customHeight="1" x14ac:dyDescent="0.25">
      <c r="A5" s="99" t="s">
        <v>276</v>
      </c>
      <c r="B5" s="99" t="s">
        <v>277</v>
      </c>
      <c r="C5" s="99" t="s">
        <v>278</v>
      </c>
      <c r="D5" s="173" t="s">
        <v>279</v>
      </c>
      <c r="E5" s="174"/>
      <c r="F5" s="176" t="s">
        <v>282</v>
      </c>
      <c r="G5" s="176" t="s">
        <v>283</v>
      </c>
      <c r="H5" s="176" t="s">
        <v>284</v>
      </c>
      <c r="I5" s="176" t="s">
        <v>285</v>
      </c>
      <c r="J5" s="176" t="s">
        <v>286</v>
      </c>
    </row>
    <row r="6" spans="1:10" s="19" customFormat="1" ht="60.75" customHeight="1" x14ac:dyDescent="0.25">
      <c r="A6" s="99"/>
      <c r="B6" s="99"/>
      <c r="C6" s="99"/>
      <c r="D6" s="25" t="s">
        <v>280</v>
      </c>
      <c r="E6" s="25" t="s">
        <v>281</v>
      </c>
      <c r="F6" s="177"/>
      <c r="G6" s="177"/>
      <c r="H6" s="177"/>
      <c r="I6" s="177"/>
      <c r="J6" s="177"/>
    </row>
    <row r="7" spans="1:10" s="19" customFormat="1" ht="27" customHeight="1" x14ac:dyDescent="0.25">
      <c r="A7" s="22">
        <v>1</v>
      </c>
      <c r="B7" s="178" t="s">
        <v>273</v>
      </c>
      <c r="C7" s="179"/>
      <c r="D7" s="179"/>
      <c r="E7" s="179"/>
      <c r="F7" s="179"/>
      <c r="G7" s="179"/>
      <c r="H7" s="179"/>
      <c r="I7" s="179"/>
      <c r="J7" s="180"/>
    </row>
    <row r="8" spans="1:10" s="19" customFormat="1" ht="15" x14ac:dyDescent="0.25">
      <c r="A8" s="22">
        <v>2</v>
      </c>
      <c r="B8" s="21"/>
      <c r="C8" s="37" t="s">
        <v>10</v>
      </c>
      <c r="D8" s="21"/>
      <c r="E8" s="21"/>
      <c r="F8" s="21"/>
      <c r="G8" s="21"/>
      <c r="H8" s="21"/>
      <c r="I8" s="21"/>
      <c r="J8" s="21"/>
    </row>
    <row r="9" spans="1:10" s="19" customFormat="1" ht="15" x14ac:dyDescent="0.25">
      <c r="A9" s="22">
        <v>3</v>
      </c>
      <c r="B9" s="21"/>
      <c r="C9" s="37" t="s">
        <v>10</v>
      </c>
      <c r="D9" s="21"/>
      <c r="E9" s="21"/>
      <c r="F9" s="21"/>
      <c r="G9" s="21"/>
      <c r="H9" s="21"/>
      <c r="I9" s="21"/>
      <c r="J9" s="21"/>
    </row>
    <row r="10" spans="1:10" s="19" customFormat="1" ht="15" x14ac:dyDescent="0.25">
      <c r="A10" s="22">
        <v>4</v>
      </c>
      <c r="B10" s="21"/>
      <c r="C10" s="37" t="s">
        <v>10</v>
      </c>
      <c r="D10" s="21"/>
      <c r="E10" s="21"/>
      <c r="F10" s="21"/>
      <c r="G10" s="21"/>
      <c r="H10" s="21"/>
      <c r="I10" s="21"/>
      <c r="J10" s="21"/>
    </row>
    <row r="11" spans="1:10" s="19" customFormat="1" ht="15" x14ac:dyDescent="0.25">
      <c r="A11" s="22">
        <v>5</v>
      </c>
      <c r="B11" s="21"/>
      <c r="C11" s="37" t="s">
        <v>10</v>
      </c>
      <c r="D11" s="21"/>
      <c r="E11" s="21"/>
      <c r="F11" s="21"/>
      <c r="G11" s="21"/>
      <c r="H11" s="21"/>
      <c r="I11" s="21"/>
      <c r="J11" s="21"/>
    </row>
    <row r="13" spans="1:10" s="19" customFormat="1" ht="30.75" customHeight="1" x14ac:dyDescent="0.25">
      <c r="A13" s="26"/>
      <c r="B13" s="175" t="s">
        <v>287</v>
      </c>
      <c r="C13" s="175"/>
      <c r="D13" s="175"/>
      <c r="E13" s="175"/>
      <c r="F13" s="175"/>
      <c r="G13" s="175"/>
      <c r="H13" s="175"/>
      <c r="I13" s="175"/>
      <c r="J13" s="175"/>
    </row>
    <row r="14" spans="1:10" ht="18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</row>
  </sheetData>
  <mergeCells count="13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  <mergeCell ref="B7:J7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31" t="s">
        <v>6</v>
      </c>
      <c r="B5" s="131"/>
      <c r="C5" s="131"/>
      <c r="D5" s="131"/>
    </row>
    <row r="7" spans="1:4" ht="25.5" x14ac:dyDescent="0.25">
      <c r="A7" s="30" t="s">
        <v>3</v>
      </c>
      <c r="B7" s="30" t="s">
        <v>9</v>
      </c>
      <c r="C7" s="30" t="s">
        <v>7</v>
      </c>
      <c r="D7" s="30" t="s">
        <v>8</v>
      </c>
    </row>
    <row r="8" spans="1:4" x14ac:dyDescent="0.25">
      <c r="A8" s="27">
        <v>1</v>
      </c>
      <c r="B8" s="27"/>
      <c r="C8" s="27"/>
      <c r="D8" s="27"/>
    </row>
    <row r="9" spans="1:4" x14ac:dyDescent="0.25">
      <c r="A9" s="27">
        <f>+A8+1</f>
        <v>2</v>
      </c>
      <c r="B9" s="28"/>
      <c r="C9" s="28"/>
      <c r="D9" s="29"/>
    </row>
    <row r="10" spans="1:4" x14ac:dyDescent="0.25">
      <c r="A10" s="27">
        <f t="shared" ref="A10:A17" si="0">+A9+1</f>
        <v>3</v>
      </c>
      <c r="B10" s="28"/>
      <c r="C10" s="28"/>
      <c r="D10" s="29"/>
    </row>
    <row r="11" spans="1:4" x14ac:dyDescent="0.25">
      <c r="A11" s="27">
        <f t="shared" si="0"/>
        <v>4</v>
      </c>
      <c r="B11" s="28"/>
      <c r="C11" s="28"/>
      <c r="D11" s="29"/>
    </row>
    <row r="12" spans="1:4" x14ac:dyDescent="0.25">
      <c r="A12" s="27">
        <f t="shared" si="0"/>
        <v>5</v>
      </c>
      <c r="B12" s="28"/>
      <c r="C12" s="28"/>
      <c r="D12" s="29"/>
    </row>
    <row r="13" spans="1:4" x14ac:dyDescent="0.25">
      <c r="A13" s="27">
        <f t="shared" si="0"/>
        <v>6</v>
      </c>
      <c r="B13" s="28"/>
      <c r="C13" s="28"/>
      <c r="D13" s="29"/>
    </row>
    <row r="14" spans="1:4" x14ac:dyDescent="0.25">
      <c r="A14" s="27">
        <f t="shared" si="0"/>
        <v>7</v>
      </c>
      <c r="B14" s="28"/>
      <c r="C14" s="28"/>
      <c r="D14" s="29"/>
    </row>
    <row r="15" spans="1:4" x14ac:dyDescent="0.25">
      <c r="A15" s="27">
        <f t="shared" si="0"/>
        <v>8</v>
      </c>
      <c r="B15" s="28"/>
      <c r="C15" s="28"/>
      <c r="D15" s="29"/>
    </row>
    <row r="16" spans="1:4" x14ac:dyDescent="0.25">
      <c r="A16" s="27">
        <f t="shared" si="0"/>
        <v>9</v>
      </c>
      <c r="B16" s="28"/>
      <c r="C16" s="28"/>
      <c r="D16" s="29"/>
    </row>
    <row r="17" spans="1:4" x14ac:dyDescent="0.25">
      <c r="A17" s="27">
        <f t="shared" si="0"/>
        <v>10</v>
      </c>
      <c r="B17" s="28"/>
      <c r="C17" s="28"/>
      <c r="D17" s="2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P13"/>
  <sheetViews>
    <sheetView view="pageBreakPreview" zoomScale="85" zoomScaleNormal="85" zoomScaleSheetLayoutView="85" workbookViewId="0">
      <selection activeCell="B7" sqref="B7:J7"/>
    </sheetView>
  </sheetViews>
  <sheetFormatPr defaultColWidth="9.140625" defaultRowHeight="18.75" x14ac:dyDescent="0.25"/>
  <cols>
    <col min="1" max="1" width="8.140625" style="3" customWidth="1"/>
    <col min="2" max="2" width="15.28515625" style="11" customWidth="1"/>
    <col min="3" max="3" width="15.7109375" style="11" customWidth="1"/>
    <col min="4" max="4" width="19.85546875" style="3" customWidth="1"/>
    <col min="5" max="5" width="24.85546875" style="11" customWidth="1"/>
    <col min="6" max="8" width="15.7109375" style="11" customWidth="1"/>
    <col min="9" max="9" width="20.5703125" style="11" customWidth="1"/>
    <col min="10" max="10" width="24.7109375" style="11" customWidth="1"/>
    <col min="11" max="12" width="18.140625" style="11" customWidth="1"/>
    <col min="13" max="13" width="16.7109375" style="3" customWidth="1"/>
    <col min="14" max="16" width="15.7109375" style="3" customWidth="1"/>
    <col min="17" max="20" width="18.7109375" style="3" customWidth="1"/>
    <col min="21" max="26" width="15.7109375" style="3" customWidth="1"/>
    <col min="27" max="16384" width="9.140625" style="3"/>
  </cols>
  <sheetData>
    <row r="1" spans="1:16" ht="93" customHeight="1" x14ac:dyDescent="0.25">
      <c r="G1" s="93" t="s">
        <v>170</v>
      </c>
      <c r="H1" s="93"/>
      <c r="I1" s="93"/>
      <c r="J1" s="93"/>
      <c r="K1" s="87"/>
      <c r="L1" s="87"/>
    </row>
    <row r="2" spans="1:16" x14ac:dyDescent="0.25">
      <c r="K2" s="87"/>
      <c r="L2" s="87"/>
    </row>
    <row r="3" spans="1:16" ht="75.75" customHeight="1" x14ac:dyDescent="0.25">
      <c r="A3" s="90" t="s">
        <v>317</v>
      </c>
      <c r="B3" s="90"/>
      <c r="C3" s="90"/>
      <c r="D3" s="90"/>
      <c r="E3" s="90"/>
      <c r="F3" s="90"/>
      <c r="G3" s="90"/>
      <c r="H3" s="90"/>
      <c r="I3" s="90"/>
      <c r="J3" s="90"/>
      <c r="K3" s="15"/>
      <c r="L3" s="15"/>
      <c r="M3" s="10"/>
      <c r="N3" s="10"/>
      <c r="O3" s="10"/>
      <c r="P3" s="10"/>
    </row>
    <row r="4" spans="1:16" x14ac:dyDescent="0.25">
      <c r="J4" s="12"/>
      <c r="L4" s="3"/>
    </row>
    <row r="5" spans="1:16" ht="39.75" customHeight="1" x14ac:dyDescent="0.25">
      <c r="A5" s="97" t="s">
        <v>162</v>
      </c>
      <c r="B5" s="95" t="s">
        <v>171</v>
      </c>
      <c r="C5" s="95" t="s">
        <v>172</v>
      </c>
      <c r="D5" s="95" t="s">
        <v>173</v>
      </c>
      <c r="E5" s="95" t="s">
        <v>174</v>
      </c>
      <c r="F5" s="99" t="s">
        <v>175</v>
      </c>
      <c r="G5" s="99"/>
      <c r="H5" s="95" t="s">
        <v>177</v>
      </c>
      <c r="I5" s="95" t="s">
        <v>178</v>
      </c>
      <c r="J5" s="95" t="s">
        <v>179</v>
      </c>
      <c r="L5" s="12"/>
    </row>
    <row r="6" spans="1:16" ht="159.75" customHeight="1" x14ac:dyDescent="0.25">
      <c r="A6" s="98"/>
      <c r="B6" s="96"/>
      <c r="C6" s="96"/>
      <c r="D6" s="96"/>
      <c r="E6" s="96"/>
      <c r="F6" s="25" t="s">
        <v>69</v>
      </c>
      <c r="G6" s="25" t="s">
        <v>176</v>
      </c>
      <c r="H6" s="96"/>
      <c r="I6" s="96"/>
      <c r="J6" s="96"/>
      <c r="L6" s="12"/>
    </row>
    <row r="7" spans="1:16" ht="96" customHeight="1" x14ac:dyDescent="0.25">
      <c r="A7" s="34">
        <v>1</v>
      </c>
      <c r="B7" s="100" t="s">
        <v>180</v>
      </c>
      <c r="C7" s="101"/>
      <c r="D7" s="101"/>
      <c r="E7" s="101"/>
      <c r="F7" s="101"/>
      <c r="G7" s="101"/>
      <c r="H7" s="101"/>
      <c r="I7" s="101"/>
      <c r="J7" s="102"/>
      <c r="L7" s="12"/>
    </row>
    <row r="8" spans="1:16" ht="36.75" customHeight="1" x14ac:dyDescent="0.3">
      <c r="A8" s="34">
        <v>2</v>
      </c>
      <c r="B8" s="32"/>
      <c r="C8" s="32"/>
      <c r="D8" s="32"/>
      <c r="E8" s="32"/>
      <c r="F8" s="32"/>
      <c r="G8" s="32"/>
      <c r="H8" s="32"/>
      <c r="I8" s="32"/>
      <c r="J8" s="32"/>
      <c r="L8" s="12"/>
    </row>
    <row r="9" spans="1:16" ht="36.75" customHeight="1" x14ac:dyDescent="0.3">
      <c r="A9" s="34">
        <v>3</v>
      </c>
      <c r="B9" s="32"/>
      <c r="C9" s="32"/>
      <c r="D9" s="32"/>
      <c r="E9" s="32"/>
      <c r="F9" s="32"/>
      <c r="G9" s="32"/>
      <c r="H9" s="32"/>
      <c r="I9" s="32"/>
      <c r="J9" s="32"/>
      <c r="L9" s="12"/>
    </row>
    <row r="10" spans="1:16" ht="36.75" customHeight="1" x14ac:dyDescent="0.3">
      <c r="A10" s="34">
        <v>4</v>
      </c>
      <c r="B10" s="32"/>
      <c r="C10" s="32"/>
      <c r="D10" s="33"/>
      <c r="E10" s="32"/>
      <c r="F10" s="32"/>
      <c r="G10" s="32"/>
      <c r="H10" s="32"/>
      <c r="I10" s="32"/>
      <c r="J10" s="32"/>
      <c r="L10" s="12"/>
    </row>
    <row r="11" spans="1:16" x14ac:dyDescent="0.25">
      <c r="L11" s="12"/>
    </row>
    <row r="12" spans="1:16" ht="4.5" customHeight="1" x14ac:dyDescent="0.25">
      <c r="L12" s="12"/>
    </row>
    <row r="13" spans="1:16" ht="66.75" customHeight="1" x14ac:dyDescent="0.25">
      <c r="A13" s="94" t="s">
        <v>181</v>
      </c>
      <c r="B13" s="94"/>
      <c r="C13" s="94"/>
      <c r="D13" s="94"/>
      <c r="E13" s="94"/>
      <c r="F13" s="94"/>
      <c r="G13" s="94"/>
      <c r="H13" s="94"/>
      <c r="I13" s="94"/>
      <c r="J13" s="94"/>
      <c r="K13" s="24"/>
      <c r="L13" s="24"/>
    </row>
  </sheetData>
  <mergeCells count="15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  <mergeCell ref="B7:J7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92D050"/>
  </sheetPr>
  <dimension ref="A1:K14"/>
  <sheetViews>
    <sheetView view="pageBreakPreview" zoomScaleNormal="100" zoomScaleSheetLayoutView="100" workbookViewId="0">
      <selection activeCell="A7" sqref="A7:F10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58.28515625" style="1" customWidth="1"/>
    <col min="4" max="5" width="24.140625" style="1" customWidth="1"/>
    <col min="6" max="6" width="52.85546875" style="1" customWidth="1"/>
    <col min="7" max="10" width="18.7109375" style="1" customWidth="1"/>
    <col min="11" max="11" width="15.7109375" style="1" customWidth="1"/>
    <col min="12" max="16" width="15.7109375" style="2" customWidth="1"/>
    <col min="17" max="16384" width="9.140625" style="2"/>
  </cols>
  <sheetData>
    <row r="1" spans="1:10" ht="59.25" customHeight="1" x14ac:dyDescent="0.25">
      <c r="E1" s="105" t="s">
        <v>182</v>
      </c>
      <c r="F1" s="105"/>
    </row>
    <row r="2" spans="1:10" ht="8.25" customHeight="1" x14ac:dyDescent="0.25">
      <c r="F2" s="35"/>
    </row>
    <row r="3" spans="1:10" ht="54.6" customHeight="1" x14ac:dyDescent="0.25">
      <c r="A3" s="108" t="s">
        <v>399</v>
      </c>
      <c r="B3" s="108"/>
      <c r="C3" s="108"/>
      <c r="D3" s="108"/>
      <c r="E3" s="108"/>
      <c r="F3" s="108"/>
    </row>
    <row r="4" spans="1:10" ht="22.5" customHeight="1" x14ac:dyDescent="0.25">
      <c r="F4" s="70" t="s">
        <v>19</v>
      </c>
    </row>
    <row r="5" spans="1:10" ht="29.25" customHeight="1" x14ac:dyDescent="0.25">
      <c r="A5" s="106" t="s">
        <v>183</v>
      </c>
      <c r="B5" s="106" t="s">
        <v>184</v>
      </c>
      <c r="C5" s="106" t="s">
        <v>186</v>
      </c>
      <c r="D5" s="104" t="s">
        <v>187</v>
      </c>
      <c r="E5" s="104"/>
      <c r="F5" s="106" t="s">
        <v>188</v>
      </c>
      <c r="G5" s="75"/>
      <c r="H5" s="75"/>
      <c r="I5" s="75"/>
      <c r="J5" s="75"/>
    </row>
    <row r="6" spans="1:10" ht="35.25" customHeight="1" x14ac:dyDescent="0.25">
      <c r="A6" s="107"/>
      <c r="B6" s="107"/>
      <c r="C6" s="107"/>
      <c r="D6" s="77" t="s">
        <v>189</v>
      </c>
      <c r="E6" s="77" t="s">
        <v>190</v>
      </c>
      <c r="F6" s="107"/>
      <c r="G6" s="76"/>
      <c r="H6" s="76"/>
      <c r="I6" s="76"/>
      <c r="J6" s="76"/>
    </row>
    <row r="7" spans="1:10" ht="33.75" customHeight="1" x14ac:dyDescent="0.25">
      <c r="A7" s="208">
        <v>1</v>
      </c>
      <c r="B7" s="209" t="s">
        <v>319</v>
      </c>
      <c r="C7" s="210" t="s">
        <v>21</v>
      </c>
      <c r="D7" s="211">
        <v>9</v>
      </c>
      <c r="E7" s="211">
        <f>+'4-илова '!L15</f>
        <v>80651.323000000004</v>
      </c>
      <c r="F7" s="211" t="s">
        <v>416</v>
      </c>
      <c r="G7" s="76"/>
      <c r="H7" s="76"/>
      <c r="I7" s="76"/>
      <c r="J7" s="76"/>
    </row>
    <row r="8" spans="1:10" ht="33.75" customHeight="1" x14ac:dyDescent="0.25">
      <c r="A8" s="208"/>
      <c r="B8" s="209"/>
      <c r="C8" s="210" t="s">
        <v>191</v>
      </c>
      <c r="D8" s="211">
        <v>6</v>
      </c>
      <c r="E8" s="212">
        <v>8572.77</v>
      </c>
      <c r="F8" s="211" t="s">
        <v>194</v>
      </c>
      <c r="G8" s="76"/>
      <c r="H8" s="76"/>
      <c r="I8" s="76"/>
      <c r="J8" s="76"/>
    </row>
    <row r="9" spans="1:10" ht="33.75" customHeight="1" x14ac:dyDescent="0.25">
      <c r="A9" s="208"/>
      <c r="B9" s="209"/>
      <c r="C9" s="210" t="s">
        <v>192</v>
      </c>
      <c r="D9" s="211">
        <v>0</v>
      </c>
      <c r="E9" s="211">
        <v>0</v>
      </c>
      <c r="F9" s="211"/>
      <c r="G9" s="76"/>
      <c r="H9" s="76"/>
      <c r="I9" s="76"/>
      <c r="J9" s="76"/>
    </row>
    <row r="10" spans="1:10" ht="33.75" customHeight="1" x14ac:dyDescent="0.25">
      <c r="A10" s="208"/>
      <c r="B10" s="209"/>
      <c r="C10" s="210" t="s">
        <v>193</v>
      </c>
      <c r="D10" s="211">
        <v>13</v>
      </c>
      <c r="E10" s="212">
        <v>287154.81</v>
      </c>
      <c r="F10" s="211" t="s">
        <v>194</v>
      </c>
      <c r="G10" s="76"/>
      <c r="H10" s="76"/>
      <c r="I10" s="76"/>
      <c r="J10" s="76"/>
    </row>
    <row r="12" spans="1:10" x14ac:dyDescent="0.25">
      <c r="A12" s="103" t="s">
        <v>181</v>
      </c>
      <c r="B12" s="103"/>
      <c r="C12" s="103"/>
      <c r="D12" s="103"/>
      <c r="E12" s="103"/>
      <c r="F12" s="103"/>
    </row>
    <row r="13" spans="1:10" x14ac:dyDescent="0.25">
      <c r="A13" s="103"/>
      <c r="B13" s="103"/>
      <c r="C13" s="103"/>
      <c r="D13" s="103"/>
      <c r="E13" s="103"/>
      <c r="F13" s="103"/>
    </row>
    <row r="14" spans="1:10" x14ac:dyDescent="0.25">
      <c r="A14" s="103"/>
      <c r="B14" s="103"/>
      <c r="C14" s="103"/>
      <c r="D14" s="103"/>
      <c r="E14" s="103"/>
      <c r="F14" s="103"/>
    </row>
  </sheetData>
  <mergeCells count="10">
    <mergeCell ref="A12:F14"/>
    <mergeCell ref="A7:A10"/>
    <mergeCell ref="B7:B10"/>
    <mergeCell ref="D5:E5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92D050"/>
    <pageSetUpPr fitToPage="1"/>
  </sheetPr>
  <dimension ref="A1:O17"/>
  <sheetViews>
    <sheetView view="pageBreakPreview" topLeftCell="A6" zoomScale="85" zoomScaleNormal="85" zoomScaleSheetLayoutView="85" workbookViewId="0">
      <selection activeCell="L15" sqref="L15"/>
    </sheetView>
  </sheetViews>
  <sheetFormatPr defaultColWidth="9.140625" defaultRowHeight="18.75" x14ac:dyDescent="0.25"/>
  <cols>
    <col min="1" max="1" width="9.7109375" style="13" bestFit="1" customWidth="1"/>
    <col min="2" max="2" width="12.85546875" style="16" customWidth="1"/>
    <col min="3" max="3" width="39.85546875" style="13" customWidth="1"/>
    <col min="4" max="4" width="37.140625" style="16" customWidth="1"/>
    <col min="5" max="5" width="22.85546875" style="16" customWidth="1"/>
    <col min="6" max="6" width="22.7109375" style="16" customWidth="1"/>
    <col min="7" max="7" width="36.42578125" style="16" customWidth="1"/>
    <col min="8" max="8" width="19" style="16" customWidth="1"/>
    <col min="9" max="9" width="24.7109375" style="16" customWidth="1"/>
    <col min="10" max="10" width="20.140625" style="16" customWidth="1"/>
    <col min="11" max="11" width="23.28515625" style="16" customWidth="1"/>
    <col min="12" max="12" width="24" style="16" customWidth="1"/>
    <col min="13" max="13" width="16.7109375" style="13" customWidth="1"/>
    <col min="14" max="15" width="15.7109375" style="13" customWidth="1"/>
    <col min="16" max="19" width="18.7109375" style="13" customWidth="1"/>
    <col min="20" max="25" width="15.7109375" style="13" customWidth="1"/>
    <col min="26" max="16384" width="9.140625" style="13"/>
  </cols>
  <sheetData>
    <row r="1" spans="1:15" ht="107.25" customHeight="1" x14ac:dyDescent="0.25">
      <c r="I1" s="109" t="s">
        <v>195</v>
      </c>
      <c r="J1" s="109"/>
      <c r="K1" s="109"/>
      <c r="L1" s="109"/>
    </row>
    <row r="2" spans="1:15" ht="77.25" customHeight="1" x14ac:dyDescent="0.25">
      <c r="A2" s="90" t="s">
        <v>316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5"/>
      <c r="N2" s="15"/>
      <c r="O2" s="15"/>
    </row>
    <row r="3" spans="1:15" x14ac:dyDescent="0.25">
      <c r="A3" s="72"/>
      <c r="L3" s="12"/>
    </row>
    <row r="4" spans="1:15" ht="49.5" customHeight="1" x14ac:dyDescent="0.25">
      <c r="A4" s="111" t="s">
        <v>162</v>
      </c>
      <c r="B4" s="111" t="s">
        <v>1</v>
      </c>
      <c r="C4" s="111" t="s">
        <v>78</v>
      </c>
      <c r="D4" s="111" t="s">
        <v>188</v>
      </c>
      <c r="E4" s="111" t="s">
        <v>196</v>
      </c>
      <c r="F4" s="111" t="s">
        <v>197</v>
      </c>
      <c r="G4" s="113" t="s">
        <v>175</v>
      </c>
      <c r="H4" s="113"/>
      <c r="I4" s="111" t="s">
        <v>198</v>
      </c>
      <c r="J4" s="111" t="s">
        <v>199</v>
      </c>
      <c r="K4" s="111" t="s">
        <v>200</v>
      </c>
      <c r="L4" s="111" t="s">
        <v>201</v>
      </c>
    </row>
    <row r="5" spans="1:15" ht="62.25" customHeight="1" x14ac:dyDescent="0.25">
      <c r="A5" s="112"/>
      <c r="B5" s="112"/>
      <c r="C5" s="112"/>
      <c r="D5" s="112"/>
      <c r="E5" s="112"/>
      <c r="F5" s="112"/>
      <c r="G5" s="36" t="s">
        <v>69</v>
      </c>
      <c r="H5" s="36" t="s">
        <v>176</v>
      </c>
      <c r="I5" s="112"/>
      <c r="J5" s="112"/>
      <c r="K5" s="112"/>
      <c r="L5" s="112"/>
    </row>
    <row r="6" spans="1:15" ht="62.25" customHeight="1" x14ac:dyDescent="0.25">
      <c r="A6" s="196">
        <v>1</v>
      </c>
      <c r="B6" s="184" t="s">
        <v>321</v>
      </c>
      <c r="C6" s="191" t="s">
        <v>385</v>
      </c>
      <c r="D6" s="191" t="s">
        <v>405</v>
      </c>
      <c r="E6" s="13" t="s">
        <v>406</v>
      </c>
      <c r="F6" s="188" t="s">
        <v>407</v>
      </c>
      <c r="G6" s="187" t="s">
        <v>332</v>
      </c>
      <c r="H6" s="188" t="s">
        <v>346</v>
      </c>
      <c r="I6" s="185" t="s">
        <v>39</v>
      </c>
      <c r="J6" s="198">
        <v>1</v>
      </c>
      <c r="K6" s="189">
        <v>9010000</v>
      </c>
      <c r="L6" s="190">
        <f>+K6*J6/1000</f>
        <v>9010</v>
      </c>
    </row>
    <row r="7" spans="1:15" ht="62.25" customHeight="1" x14ac:dyDescent="0.25">
      <c r="A7" s="84">
        <v>2</v>
      </c>
      <c r="B7" s="184" t="s">
        <v>321</v>
      </c>
      <c r="C7" s="191" t="s">
        <v>385</v>
      </c>
      <c r="D7" s="191" t="s">
        <v>405</v>
      </c>
      <c r="E7" s="188" t="s">
        <v>338</v>
      </c>
      <c r="F7" s="16" t="s">
        <v>408</v>
      </c>
      <c r="G7" s="187" t="s">
        <v>332</v>
      </c>
      <c r="H7" s="188" t="s">
        <v>346</v>
      </c>
      <c r="I7" s="185" t="s">
        <v>39</v>
      </c>
      <c r="J7" s="198">
        <v>1</v>
      </c>
      <c r="K7" s="189">
        <v>9012000</v>
      </c>
      <c r="L7" s="190">
        <f>+K7*J7/1000</f>
        <v>9012</v>
      </c>
    </row>
    <row r="8" spans="1:15" ht="62.25" customHeight="1" x14ac:dyDescent="0.25">
      <c r="A8" s="84">
        <v>3</v>
      </c>
      <c r="B8" s="184" t="s">
        <v>321</v>
      </c>
      <c r="C8" s="191" t="s">
        <v>385</v>
      </c>
      <c r="D8" s="191" t="s">
        <v>405</v>
      </c>
      <c r="E8" s="188" t="s">
        <v>339</v>
      </c>
      <c r="F8" s="16" t="s">
        <v>409</v>
      </c>
      <c r="G8" s="187" t="s">
        <v>332</v>
      </c>
      <c r="H8" s="188" t="s">
        <v>346</v>
      </c>
      <c r="I8" s="185" t="s">
        <v>39</v>
      </c>
      <c r="J8" s="198">
        <v>1</v>
      </c>
      <c r="K8" s="189">
        <v>9013000</v>
      </c>
      <c r="L8" s="190">
        <f>+K8*J8/1000</f>
        <v>9013</v>
      </c>
    </row>
    <row r="9" spans="1:15" ht="62.25" customHeight="1" x14ac:dyDescent="0.25">
      <c r="A9" s="84">
        <v>4</v>
      </c>
      <c r="B9" s="184" t="s">
        <v>321</v>
      </c>
      <c r="C9" s="191" t="s">
        <v>385</v>
      </c>
      <c r="D9" s="191" t="s">
        <v>405</v>
      </c>
      <c r="E9" s="188" t="s">
        <v>340</v>
      </c>
      <c r="F9" s="16" t="s">
        <v>410</v>
      </c>
      <c r="G9" s="187" t="s">
        <v>332</v>
      </c>
      <c r="H9" s="188" t="s">
        <v>346</v>
      </c>
      <c r="I9" s="185" t="s">
        <v>39</v>
      </c>
      <c r="J9" s="198">
        <v>1</v>
      </c>
      <c r="K9" s="189">
        <v>9014000</v>
      </c>
      <c r="L9" s="190">
        <f>+K9*J9/1000</f>
        <v>9014</v>
      </c>
    </row>
    <row r="10" spans="1:15" ht="62.25" customHeight="1" x14ac:dyDescent="0.25">
      <c r="A10" s="84">
        <v>5</v>
      </c>
      <c r="B10" s="184" t="s">
        <v>321</v>
      </c>
      <c r="C10" s="191" t="s">
        <v>385</v>
      </c>
      <c r="D10" s="191" t="s">
        <v>405</v>
      </c>
      <c r="E10" s="188" t="s">
        <v>341</v>
      </c>
      <c r="F10" s="16" t="s">
        <v>411</v>
      </c>
      <c r="G10" s="187" t="s">
        <v>332</v>
      </c>
      <c r="H10" s="188" t="s">
        <v>346</v>
      </c>
      <c r="I10" s="185" t="s">
        <v>39</v>
      </c>
      <c r="J10" s="198">
        <v>1</v>
      </c>
      <c r="K10" s="189">
        <v>9016000</v>
      </c>
      <c r="L10" s="190">
        <f>+K10*J10/1000</f>
        <v>9016</v>
      </c>
    </row>
    <row r="11" spans="1:15" ht="62.25" customHeight="1" x14ac:dyDescent="0.25">
      <c r="A11" s="84">
        <v>6</v>
      </c>
      <c r="B11" s="184" t="s">
        <v>321</v>
      </c>
      <c r="C11" s="191" t="s">
        <v>385</v>
      </c>
      <c r="D11" s="191" t="s">
        <v>405</v>
      </c>
      <c r="E11" s="188" t="s">
        <v>342</v>
      </c>
      <c r="F11" s="16" t="s">
        <v>412</v>
      </c>
      <c r="G11" s="187" t="s">
        <v>332</v>
      </c>
      <c r="H11" s="188" t="s">
        <v>346</v>
      </c>
      <c r="I11" s="185" t="s">
        <v>39</v>
      </c>
      <c r="J11" s="198">
        <v>1</v>
      </c>
      <c r="K11" s="189">
        <v>9017000</v>
      </c>
      <c r="L11" s="190">
        <f>+K11*J11/1000</f>
        <v>9017</v>
      </c>
    </row>
    <row r="12" spans="1:15" ht="62.25" customHeight="1" x14ac:dyDescent="0.25">
      <c r="A12" s="84">
        <v>7</v>
      </c>
      <c r="B12" s="184" t="s">
        <v>321</v>
      </c>
      <c r="C12" s="191" t="s">
        <v>385</v>
      </c>
      <c r="D12" s="191" t="s">
        <v>405</v>
      </c>
      <c r="E12" s="188" t="s">
        <v>343</v>
      </c>
      <c r="F12" s="16" t="s">
        <v>413</v>
      </c>
      <c r="G12" s="187" t="s">
        <v>332</v>
      </c>
      <c r="H12" s="188" t="s">
        <v>346</v>
      </c>
      <c r="I12" s="185" t="s">
        <v>39</v>
      </c>
      <c r="J12" s="198">
        <v>1</v>
      </c>
      <c r="K12" s="189">
        <v>9018000</v>
      </c>
      <c r="L12" s="190">
        <f>+K12*J12/1000</f>
        <v>9018</v>
      </c>
    </row>
    <row r="13" spans="1:15" ht="62.25" customHeight="1" x14ac:dyDescent="0.25">
      <c r="A13" s="84">
        <v>8</v>
      </c>
      <c r="B13" s="184" t="s">
        <v>321</v>
      </c>
      <c r="C13" s="191" t="s">
        <v>385</v>
      </c>
      <c r="D13" s="191" t="s">
        <v>405</v>
      </c>
      <c r="E13" s="188" t="s">
        <v>344</v>
      </c>
      <c r="F13" s="16" t="s">
        <v>414</v>
      </c>
      <c r="G13" s="187" t="s">
        <v>332</v>
      </c>
      <c r="H13" s="188" t="s">
        <v>346</v>
      </c>
      <c r="I13" s="185" t="s">
        <v>39</v>
      </c>
      <c r="J13" s="198">
        <v>1</v>
      </c>
      <c r="K13" s="189">
        <v>9019000</v>
      </c>
      <c r="L13" s="190">
        <f>+K13*J13/1000</f>
        <v>9019</v>
      </c>
    </row>
    <row r="14" spans="1:15" ht="62.25" customHeight="1" x14ac:dyDescent="0.25">
      <c r="A14" s="84">
        <v>9</v>
      </c>
      <c r="B14" s="184" t="s">
        <v>321</v>
      </c>
      <c r="C14" s="191" t="s">
        <v>385</v>
      </c>
      <c r="D14" s="191" t="s">
        <v>405</v>
      </c>
      <c r="E14" s="188" t="s">
        <v>345</v>
      </c>
      <c r="F14" s="16" t="s">
        <v>415</v>
      </c>
      <c r="G14" s="187" t="s">
        <v>335</v>
      </c>
      <c r="H14" s="188" t="s">
        <v>348</v>
      </c>
      <c r="I14" s="185" t="s">
        <v>39</v>
      </c>
      <c r="J14" s="198">
        <v>1</v>
      </c>
      <c r="K14" s="189">
        <v>8532323</v>
      </c>
      <c r="L14" s="190">
        <f>+K14*J14/1000</f>
        <v>8532.3230000000003</v>
      </c>
    </row>
    <row r="15" spans="1:15" ht="42" customHeight="1" x14ac:dyDescent="0.25">
      <c r="A15" s="114" t="s">
        <v>2</v>
      </c>
      <c r="B15" s="115"/>
      <c r="C15" s="7"/>
      <c r="D15" s="41"/>
      <c r="E15" s="14"/>
      <c r="F15" s="14"/>
      <c r="G15" s="14"/>
      <c r="H15" s="14"/>
      <c r="I15" s="43"/>
      <c r="J15" s="4">
        <f>SUM(J6:J14)</f>
        <v>9</v>
      </c>
      <c r="K15" s="14"/>
      <c r="L15" s="4">
        <f>SUM(L6:L14)</f>
        <v>80651.323000000004</v>
      </c>
    </row>
    <row r="16" spans="1:15" ht="14.25" customHeight="1" x14ac:dyDescent="0.25"/>
    <row r="17" spans="1:12" ht="54" customHeight="1" x14ac:dyDescent="0.25">
      <c r="A17" s="110" t="s">
        <v>181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</row>
  </sheetData>
  <mergeCells count="15">
    <mergeCell ref="A2:L2"/>
    <mergeCell ref="I1:L1"/>
    <mergeCell ref="A17:L17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A15:B15"/>
  </mergeCells>
  <phoneticPr fontId="32" type="noConversion"/>
  <printOptions horizontalCentered="1"/>
  <pageMargins left="0.19685039370078741" right="0.19685039370078741" top="0.39370078740157483" bottom="0.19685039370078741" header="0" footer="0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 filterMode="1">
    <tabColor rgb="FF92D050"/>
    <pageSetUpPr fitToPage="1"/>
  </sheetPr>
  <dimension ref="A1:L66"/>
  <sheetViews>
    <sheetView view="pageBreakPreview" topLeftCell="A4" zoomScale="90" zoomScaleNormal="70" zoomScaleSheetLayoutView="90" workbookViewId="0">
      <selection activeCell="K8" sqref="K8:K26"/>
    </sheetView>
  </sheetViews>
  <sheetFormatPr defaultColWidth="9.140625" defaultRowHeight="18.75" x14ac:dyDescent="0.25"/>
  <cols>
    <col min="1" max="1" width="8.140625" style="3" customWidth="1"/>
    <col min="2" max="2" width="14.28515625" style="11" customWidth="1"/>
    <col min="3" max="3" width="43.28515625" style="3" customWidth="1"/>
    <col min="4" max="4" width="36.5703125" style="11" customWidth="1"/>
    <col min="5" max="5" width="20.7109375" style="11" customWidth="1"/>
    <col min="6" max="6" width="48.28515625" style="11" customWidth="1"/>
    <col min="7" max="7" width="15.5703125" style="11" customWidth="1"/>
    <col min="8" max="8" width="23.7109375" style="16" customWidth="1"/>
    <col min="9" max="9" width="21.140625" style="11" customWidth="1"/>
    <col min="10" max="10" width="22.140625" style="11" customWidth="1"/>
    <col min="11" max="11" width="22.85546875" style="11" customWidth="1"/>
    <col min="12" max="17" width="15.7109375" style="3" customWidth="1"/>
    <col min="18" max="16384" width="9.140625" style="3"/>
  </cols>
  <sheetData>
    <row r="1" spans="1:12" ht="74.25" customHeight="1" x14ac:dyDescent="0.25">
      <c r="H1" s="93" t="s">
        <v>11</v>
      </c>
      <c r="I1" s="93"/>
      <c r="J1" s="93"/>
      <c r="K1" s="93"/>
    </row>
    <row r="2" spans="1:12" x14ac:dyDescent="0.25">
      <c r="J2" s="123"/>
      <c r="K2" s="123"/>
    </row>
    <row r="3" spans="1:12" ht="81.75" customHeight="1" x14ac:dyDescent="0.25">
      <c r="A3" s="90" t="s">
        <v>157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2" x14ac:dyDescent="0.25">
      <c r="K4" s="12"/>
    </row>
    <row r="5" spans="1:12" ht="45" customHeight="1" x14ac:dyDescent="0.25">
      <c r="A5" s="116" t="s">
        <v>0</v>
      </c>
      <c r="B5" s="116" t="s">
        <v>74</v>
      </c>
      <c r="C5" s="116" t="s">
        <v>78</v>
      </c>
      <c r="D5" s="116" t="s">
        <v>5</v>
      </c>
      <c r="E5" s="118" t="s">
        <v>70</v>
      </c>
      <c r="F5" s="119" t="s">
        <v>71</v>
      </c>
      <c r="G5" s="119"/>
      <c r="H5" s="116" t="s">
        <v>72</v>
      </c>
      <c r="I5" s="116" t="s">
        <v>73</v>
      </c>
      <c r="J5" s="116" t="s">
        <v>75</v>
      </c>
      <c r="K5" s="116" t="s">
        <v>76</v>
      </c>
    </row>
    <row r="6" spans="1:12" ht="61.5" customHeight="1" x14ac:dyDescent="0.25">
      <c r="A6" s="117"/>
      <c r="B6" s="117"/>
      <c r="C6" s="117"/>
      <c r="D6" s="117"/>
      <c r="E6" s="118"/>
      <c r="F6" s="78" t="s">
        <v>69</v>
      </c>
      <c r="G6" s="78" t="s">
        <v>331</v>
      </c>
      <c r="H6" s="117"/>
      <c r="I6" s="117"/>
      <c r="J6" s="117"/>
      <c r="K6" s="117"/>
    </row>
    <row r="7" spans="1:12" hidden="1" x14ac:dyDescent="0.25">
      <c r="A7" s="88" t="s">
        <v>321</v>
      </c>
      <c r="B7" s="122"/>
      <c r="C7" s="122"/>
      <c r="D7" s="122"/>
      <c r="E7" s="122"/>
      <c r="F7" s="122"/>
      <c r="G7" s="122"/>
      <c r="H7" s="122"/>
      <c r="I7" s="122"/>
      <c r="J7" s="122"/>
      <c r="K7" s="89"/>
    </row>
    <row r="8" spans="1:12" s="199" customFormat="1" x14ac:dyDescent="0.25">
      <c r="A8" s="196">
        <v>1</v>
      </c>
      <c r="B8" s="184" t="s">
        <v>321</v>
      </c>
      <c r="C8" s="191" t="s">
        <v>384</v>
      </c>
      <c r="D8" s="191" t="s">
        <v>404</v>
      </c>
      <c r="E8" s="197" t="s">
        <v>403</v>
      </c>
      <c r="F8" s="187" t="s">
        <v>31</v>
      </c>
      <c r="G8" s="197">
        <v>203366731</v>
      </c>
      <c r="H8" s="185" t="s">
        <v>39</v>
      </c>
      <c r="I8" s="198">
        <v>1</v>
      </c>
      <c r="J8" s="189">
        <v>5045120</v>
      </c>
      <c r="K8" s="190">
        <f>+J8*I8/1000</f>
        <v>5045.12</v>
      </c>
    </row>
    <row r="9" spans="1:12" s="199" customFormat="1" x14ac:dyDescent="0.25">
      <c r="A9" s="196">
        <v>2</v>
      </c>
      <c r="B9" s="184" t="s">
        <v>321</v>
      </c>
      <c r="C9" s="191" t="s">
        <v>380</v>
      </c>
      <c r="D9" s="191" t="s">
        <v>404</v>
      </c>
      <c r="E9" s="188" t="s">
        <v>322</v>
      </c>
      <c r="F9" s="187" t="s">
        <v>326</v>
      </c>
      <c r="G9" s="188" t="s">
        <v>329</v>
      </c>
      <c r="H9" s="185" t="s">
        <v>39</v>
      </c>
      <c r="I9" s="198">
        <v>1</v>
      </c>
      <c r="J9" s="189">
        <v>740925</v>
      </c>
      <c r="K9" s="190">
        <f>+J9*I9/1000</f>
        <v>740.92499999999995</v>
      </c>
    </row>
    <row r="10" spans="1:12" s="199" customFormat="1" ht="30" x14ac:dyDescent="0.25">
      <c r="A10" s="196">
        <v>3</v>
      </c>
      <c r="B10" s="184" t="s">
        <v>321</v>
      </c>
      <c r="C10" s="191" t="s">
        <v>381</v>
      </c>
      <c r="D10" s="191" t="s">
        <v>404</v>
      </c>
      <c r="E10" s="188" t="s">
        <v>323</v>
      </c>
      <c r="F10" s="187" t="s">
        <v>327</v>
      </c>
      <c r="G10" s="188" t="s">
        <v>103</v>
      </c>
      <c r="H10" s="185" t="s">
        <v>39</v>
      </c>
      <c r="I10" s="198">
        <v>1</v>
      </c>
      <c r="J10" s="189">
        <v>3423042</v>
      </c>
      <c r="K10" s="190">
        <f t="shared" ref="K10" si="0">+J10*I10/1000</f>
        <v>3423.0419999999999</v>
      </c>
    </row>
    <row r="11" spans="1:12" s="199" customFormat="1" ht="30" x14ac:dyDescent="0.25">
      <c r="A11" s="196">
        <v>4</v>
      </c>
      <c r="B11" s="184" t="s">
        <v>321</v>
      </c>
      <c r="C11" s="191" t="s">
        <v>382</v>
      </c>
      <c r="D11" s="191" t="s">
        <v>404</v>
      </c>
      <c r="E11" s="188" t="s">
        <v>324</v>
      </c>
      <c r="F11" s="187" t="s">
        <v>327</v>
      </c>
      <c r="G11" s="188" t="s">
        <v>103</v>
      </c>
      <c r="H11" s="185" t="s">
        <v>39</v>
      </c>
      <c r="I11" s="198">
        <v>12</v>
      </c>
      <c r="J11" s="189">
        <v>375000</v>
      </c>
      <c r="K11" s="190">
        <f>+J11*I11/1000</f>
        <v>4500</v>
      </c>
    </row>
    <row r="12" spans="1:12" s="199" customFormat="1" ht="30" x14ac:dyDescent="0.25">
      <c r="A12" s="196">
        <v>5</v>
      </c>
      <c r="B12" s="184" t="s">
        <v>321</v>
      </c>
      <c r="C12" s="191" t="s">
        <v>383</v>
      </c>
      <c r="D12" s="191" t="s">
        <v>404</v>
      </c>
      <c r="E12" s="188" t="s">
        <v>325</v>
      </c>
      <c r="F12" s="187" t="s">
        <v>328</v>
      </c>
      <c r="G12" s="188" t="s">
        <v>330</v>
      </c>
      <c r="H12" s="185" t="s">
        <v>39</v>
      </c>
      <c r="I12" s="198">
        <v>12</v>
      </c>
      <c r="J12" s="189">
        <v>180000</v>
      </c>
      <c r="K12" s="190">
        <f>+J12*I12/1000</f>
        <v>2160</v>
      </c>
    </row>
    <row r="13" spans="1:12" s="199" customFormat="1" x14ac:dyDescent="0.25">
      <c r="A13" s="196">
        <v>6</v>
      </c>
      <c r="B13" s="184" t="s">
        <v>321</v>
      </c>
      <c r="C13" s="191" t="s">
        <v>387</v>
      </c>
      <c r="D13" s="191" t="s">
        <v>405</v>
      </c>
      <c r="E13" s="188" t="s">
        <v>336</v>
      </c>
      <c r="F13" s="187" t="s">
        <v>333</v>
      </c>
      <c r="G13" s="188" t="s">
        <v>347</v>
      </c>
      <c r="H13" s="185" t="s">
        <v>39</v>
      </c>
      <c r="I13" s="198">
        <v>1500</v>
      </c>
      <c r="J13" s="189">
        <v>9500</v>
      </c>
      <c r="K13" s="190">
        <f>+J13*I13/1000</f>
        <v>14250</v>
      </c>
    </row>
    <row r="14" spans="1:12" s="199" customFormat="1" ht="75" x14ac:dyDescent="0.25">
      <c r="A14" s="196">
        <v>7</v>
      </c>
      <c r="B14" s="184" t="s">
        <v>321</v>
      </c>
      <c r="C14" s="191" t="s">
        <v>386</v>
      </c>
      <c r="D14" s="191" t="s">
        <v>405</v>
      </c>
      <c r="E14" s="188" t="s">
        <v>337</v>
      </c>
      <c r="F14" s="187" t="s">
        <v>334</v>
      </c>
      <c r="G14" s="188" t="s">
        <v>107</v>
      </c>
      <c r="H14" s="185" t="s">
        <v>39</v>
      </c>
      <c r="I14" s="198">
        <v>1</v>
      </c>
      <c r="J14" s="189">
        <v>7116840</v>
      </c>
      <c r="K14" s="190">
        <f>+J14*I14/1000</f>
        <v>7116.84</v>
      </c>
    </row>
    <row r="15" spans="1:12" s="199" customFormat="1" ht="30" hidden="1" x14ac:dyDescent="0.25">
      <c r="A15" s="196">
        <v>8</v>
      </c>
      <c r="B15" s="184" t="s">
        <v>321</v>
      </c>
      <c r="C15" s="191" t="s">
        <v>388</v>
      </c>
      <c r="D15" s="191" t="s">
        <v>405</v>
      </c>
      <c r="E15" s="188" t="s">
        <v>360</v>
      </c>
      <c r="F15" s="187" t="s">
        <v>379</v>
      </c>
      <c r="G15" s="188" t="s">
        <v>369</v>
      </c>
      <c r="H15" s="185" t="s">
        <v>39</v>
      </c>
      <c r="I15" s="198">
        <v>50</v>
      </c>
      <c r="J15" s="189">
        <v>114280.88</v>
      </c>
      <c r="K15" s="190">
        <f>+J15*I15/1000</f>
        <v>5714.0439999999999</v>
      </c>
      <c r="L15" s="199">
        <v>4252110</v>
      </c>
    </row>
    <row r="16" spans="1:12" s="199" customFormat="1" ht="30" hidden="1" x14ac:dyDescent="0.25">
      <c r="A16" s="196">
        <v>9</v>
      </c>
      <c r="B16" s="184" t="s">
        <v>321</v>
      </c>
      <c r="C16" s="191" t="s">
        <v>389</v>
      </c>
      <c r="D16" s="191" t="s">
        <v>405</v>
      </c>
      <c r="E16" s="188" t="s">
        <v>359</v>
      </c>
      <c r="F16" s="187" t="s">
        <v>378</v>
      </c>
      <c r="G16" s="188" t="s">
        <v>368</v>
      </c>
      <c r="H16" s="185" t="s">
        <v>39</v>
      </c>
      <c r="I16" s="198">
        <v>20</v>
      </c>
      <c r="J16" s="189">
        <v>53333</v>
      </c>
      <c r="K16" s="190">
        <f>+J16*I16/1000</f>
        <v>1066.6600000000001</v>
      </c>
      <c r="L16" s="199">
        <v>4252110</v>
      </c>
    </row>
    <row r="17" spans="1:12" s="199" customFormat="1" hidden="1" x14ac:dyDescent="0.25">
      <c r="A17" s="196">
        <v>10</v>
      </c>
      <c r="B17" s="184" t="s">
        <v>321</v>
      </c>
      <c r="C17" s="191" t="s">
        <v>390</v>
      </c>
      <c r="D17" s="191" t="s">
        <v>405</v>
      </c>
      <c r="E17" s="188" t="s">
        <v>358</v>
      </c>
      <c r="F17" s="187" t="s">
        <v>377</v>
      </c>
      <c r="G17" s="188" t="s">
        <v>367</v>
      </c>
      <c r="H17" s="185" t="s">
        <v>39</v>
      </c>
      <c r="I17" s="198">
        <v>1</v>
      </c>
      <c r="J17" s="189">
        <v>498888</v>
      </c>
      <c r="K17" s="190">
        <f>+J17*I17/1000</f>
        <v>498.88799999999998</v>
      </c>
      <c r="L17" s="199">
        <v>4252110</v>
      </c>
    </row>
    <row r="18" spans="1:12" s="199" customFormat="1" hidden="1" x14ac:dyDescent="0.25">
      <c r="A18" s="196">
        <v>11</v>
      </c>
      <c r="B18" s="184" t="s">
        <v>321</v>
      </c>
      <c r="C18" s="191" t="s">
        <v>391</v>
      </c>
      <c r="D18" s="191" t="s">
        <v>405</v>
      </c>
      <c r="E18" s="188" t="s">
        <v>357</v>
      </c>
      <c r="F18" s="187" t="s">
        <v>376</v>
      </c>
      <c r="G18" s="188" t="s">
        <v>366</v>
      </c>
      <c r="H18" s="185" t="s">
        <v>39</v>
      </c>
      <c r="I18" s="198">
        <v>25</v>
      </c>
      <c r="J18" s="189">
        <v>19500</v>
      </c>
      <c r="K18" s="190">
        <f>+J18*I18/1000</f>
        <v>487.5</v>
      </c>
      <c r="L18" s="199">
        <v>4252110</v>
      </c>
    </row>
    <row r="19" spans="1:12" s="199" customFormat="1" hidden="1" x14ac:dyDescent="0.25">
      <c r="A19" s="196">
        <v>12</v>
      </c>
      <c r="B19" s="184" t="s">
        <v>321</v>
      </c>
      <c r="C19" s="191" t="s">
        <v>391</v>
      </c>
      <c r="D19" s="191" t="s">
        <v>405</v>
      </c>
      <c r="E19" s="188" t="s">
        <v>356</v>
      </c>
      <c r="F19" s="187" t="s">
        <v>375</v>
      </c>
      <c r="G19" s="188" t="s">
        <v>365</v>
      </c>
      <c r="H19" s="185" t="s">
        <v>39</v>
      </c>
      <c r="I19" s="198">
        <v>30</v>
      </c>
      <c r="J19" s="189">
        <v>13935</v>
      </c>
      <c r="K19" s="190">
        <f>+J19*I19/1000</f>
        <v>418.05</v>
      </c>
      <c r="L19" s="199">
        <v>4252110</v>
      </c>
    </row>
    <row r="20" spans="1:12" s="199" customFormat="1" x14ac:dyDescent="0.25">
      <c r="A20" s="196">
        <v>13</v>
      </c>
      <c r="B20" s="184" t="s">
        <v>321</v>
      </c>
      <c r="C20" s="191" t="s">
        <v>392</v>
      </c>
      <c r="D20" s="191" t="s">
        <v>405</v>
      </c>
      <c r="E20" s="188" t="s">
        <v>355</v>
      </c>
      <c r="F20" s="187" t="s">
        <v>374</v>
      </c>
      <c r="G20" s="188" t="s">
        <v>364</v>
      </c>
      <c r="H20" s="185" t="s">
        <v>39</v>
      </c>
      <c r="I20" s="198">
        <v>1</v>
      </c>
      <c r="J20" s="189">
        <v>17700000</v>
      </c>
      <c r="K20" s="190">
        <f>+J20*I20/1000</f>
        <v>17700</v>
      </c>
    </row>
    <row r="21" spans="1:12" s="199" customFormat="1" ht="30" x14ac:dyDescent="0.25">
      <c r="A21" s="196">
        <v>14</v>
      </c>
      <c r="B21" s="184" t="s">
        <v>321</v>
      </c>
      <c r="C21" s="191" t="s">
        <v>393</v>
      </c>
      <c r="D21" s="191" t="s">
        <v>405</v>
      </c>
      <c r="E21" s="188" t="s">
        <v>354</v>
      </c>
      <c r="F21" s="187" t="s">
        <v>98</v>
      </c>
      <c r="G21" s="188" t="s">
        <v>104</v>
      </c>
      <c r="H21" s="185" t="s">
        <v>39</v>
      </c>
      <c r="I21" s="198">
        <v>1</v>
      </c>
      <c r="J21" s="189">
        <v>3314000</v>
      </c>
      <c r="K21" s="190">
        <f>+J21*I21/1000</f>
        <v>3314</v>
      </c>
    </row>
    <row r="22" spans="1:12" s="199" customFormat="1" x14ac:dyDescent="0.25">
      <c r="A22" s="196">
        <v>15</v>
      </c>
      <c r="B22" s="184" t="s">
        <v>321</v>
      </c>
      <c r="C22" s="191" t="s">
        <v>394</v>
      </c>
      <c r="D22" s="191" t="s">
        <v>405</v>
      </c>
      <c r="E22" s="188" t="s">
        <v>353</v>
      </c>
      <c r="F22" s="187" t="s">
        <v>373</v>
      </c>
      <c r="G22" s="188" t="s">
        <v>363</v>
      </c>
      <c r="H22" s="185" t="s">
        <v>39</v>
      </c>
      <c r="I22" s="198">
        <v>2</v>
      </c>
      <c r="J22" s="189">
        <v>52499</v>
      </c>
      <c r="K22" s="190">
        <f>+J22*I22/1000</f>
        <v>104.998</v>
      </c>
    </row>
    <row r="23" spans="1:12" s="199" customFormat="1" hidden="1" x14ac:dyDescent="0.25">
      <c r="A23" s="196">
        <v>16</v>
      </c>
      <c r="B23" s="184" t="s">
        <v>321</v>
      </c>
      <c r="C23" s="191" t="s">
        <v>395</v>
      </c>
      <c r="D23" s="191" t="s">
        <v>405</v>
      </c>
      <c r="E23" s="188" t="s">
        <v>352</v>
      </c>
      <c r="F23" s="187" t="s">
        <v>372</v>
      </c>
      <c r="G23" s="188" t="s">
        <v>362</v>
      </c>
      <c r="H23" s="185" t="s">
        <v>39</v>
      </c>
      <c r="I23" s="198">
        <v>30</v>
      </c>
      <c r="J23" s="189">
        <v>12921</v>
      </c>
      <c r="K23" s="190">
        <f>+J23*I23/1000</f>
        <v>387.63</v>
      </c>
      <c r="L23" s="199">
        <v>4252110</v>
      </c>
    </row>
    <row r="24" spans="1:12" s="199" customFormat="1" ht="75" x14ac:dyDescent="0.25">
      <c r="A24" s="196">
        <v>17</v>
      </c>
      <c r="B24" s="184" t="s">
        <v>321</v>
      </c>
      <c r="C24" s="191" t="s">
        <v>396</v>
      </c>
      <c r="D24" s="191" t="s">
        <v>405</v>
      </c>
      <c r="E24" s="188" t="s">
        <v>351</v>
      </c>
      <c r="F24" s="187" t="s">
        <v>334</v>
      </c>
      <c r="G24" s="188" t="s">
        <v>107</v>
      </c>
      <c r="H24" s="185" t="s">
        <v>39</v>
      </c>
      <c r="I24" s="198">
        <v>40</v>
      </c>
      <c r="J24" s="189">
        <v>197690</v>
      </c>
      <c r="K24" s="190">
        <f>+J24*I24/1000</f>
        <v>7907.6</v>
      </c>
    </row>
    <row r="25" spans="1:12" s="199" customFormat="1" ht="30" x14ac:dyDescent="0.25">
      <c r="A25" s="196">
        <v>18</v>
      </c>
      <c r="B25" s="184" t="s">
        <v>321</v>
      </c>
      <c r="C25" s="191" t="s">
        <v>397</v>
      </c>
      <c r="D25" s="191" t="s">
        <v>405</v>
      </c>
      <c r="E25" s="188" t="s">
        <v>350</v>
      </c>
      <c r="F25" s="187" t="s">
        <v>371</v>
      </c>
      <c r="G25" s="188" t="s">
        <v>361</v>
      </c>
      <c r="H25" s="185" t="s">
        <v>39</v>
      </c>
      <c r="I25" s="198">
        <v>1</v>
      </c>
      <c r="J25" s="189">
        <v>200000000</v>
      </c>
      <c r="K25" s="190">
        <f>+J25*I25/1000</f>
        <v>200000</v>
      </c>
    </row>
    <row r="26" spans="1:12" s="199" customFormat="1" ht="30" x14ac:dyDescent="0.25">
      <c r="A26" s="196">
        <v>19</v>
      </c>
      <c r="B26" s="184" t="s">
        <v>321</v>
      </c>
      <c r="C26" s="191" t="s">
        <v>398</v>
      </c>
      <c r="D26" s="191" t="s">
        <v>405</v>
      </c>
      <c r="E26" s="188" t="s">
        <v>349</v>
      </c>
      <c r="F26" s="187" t="s">
        <v>370</v>
      </c>
      <c r="G26" s="188" t="s">
        <v>25</v>
      </c>
      <c r="H26" s="185" t="s">
        <v>39</v>
      </c>
      <c r="I26" s="198">
        <v>9</v>
      </c>
      <c r="J26" s="189">
        <v>2321364.4500000002</v>
      </c>
      <c r="K26" s="190">
        <f>+J26*I26/1000</f>
        <v>20892.280050000001</v>
      </c>
    </row>
    <row r="27" spans="1:12" s="199" customFormat="1" hidden="1" x14ac:dyDescent="0.25">
      <c r="A27" s="200" t="s">
        <v>320</v>
      </c>
      <c r="B27" s="201"/>
      <c r="C27" s="201"/>
      <c r="D27" s="201"/>
      <c r="E27" s="201"/>
      <c r="F27" s="201"/>
      <c r="G27" s="201"/>
      <c r="H27" s="202"/>
      <c r="I27" s="203">
        <f>SUM(I15:I26)</f>
        <v>210</v>
      </c>
      <c r="J27" s="204"/>
      <c r="K27" s="203">
        <f>SUM(K15:K26)</f>
        <v>258491.65005</v>
      </c>
    </row>
    <row r="28" spans="1:12" s="199" customFormat="1" ht="35.25" hidden="1" customHeight="1" x14ac:dyDescent="0.25">
      <c r="A28" s="205" t="s">
        <v>185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7"/>
    </row>
    <row r="29" spans="1:12" s="199" customFormat="1" ht="37.5" hidden="1" x14ac:dyDescent="0.25">
      <c r="A29" s="184">
        <v>1</v>
      </c>
      <c r="B29" s="184" t="s">
        <v>77</v>
      </c>
      <c r="C29" s="185" t="s">
        <v>40</v>
      </c>
      <c r="D29" s="186" t="s">
        <v>401</v>
      </c>
      <c r="E29" s="187" t="s">
        <v>37</v>
      </c>
      <c r="F29" s="187" t="s">
        <v>35</v>
      </c>
      <c r="G29" s="188" t="s">
        <v>36</v>
      </c>
      <c r="H29" s="185" t="s">
        <v>39</v>
      </c>
      <c r="I29" s="185">
        <v>206.0652</v>
      </c>
      <c r="J29" s="189">
        <v>1327444.3400000001</v>
      </c>
      <c r="K29" s="190">
        <v>273540.08341096801</v>
      </c>
    </row>
    <row r="30" spans="1:12" s="199" customFormat="1" ht="45" hidden="1" x14ac:dyDescent="0.25">
      <c r="A30" s="184">
        <v>2</v>
      </c>
      <c r="B30" s="184" t="s">
        <v>77</v>
      </c>
      <c r="C30" s="191" t="s">
        <v>41</v>
      </c>
      <c r="D30" s="191" t="s">
        <v>401</v>
      </c>
      <c r="E30" s="187" t="s">
        <v>38</v>
      </c>
      <c r="F30" s="187" t="s">
        <v>31</v>
      </c>
      <c r="G30" s="188" t="s">
        <v>22</v>
      </c>
      <c r="H30" s="185" t="s">
        <v>39</v>
      </c>
      <c r="I30" s="185">
        <v>10</v>
      </c>
      <c r="J30" s="189">
        <v>9683379</v>
      </c>
      <c r="K30" s="192">
        <v>96833.79</v>
      </c>
    </row>
    <row r="31" spans="1:12" s="199" customFormat="1" ht="37.5" hidden="1" x14ac:dyDescent="0.25">
      <c r="A31" s="184">
        <v>4</v>
      </c>
      <c r="B31" s="184" t="s">
        <v>77</v>
      </c>
      <c r="C31" s="191" t="s">
        <v>83</v>
      </c>
      <c r="D31" s="186" t="s">
        <v>401</v>
      </c>
      <c r="E31" s="188" t="s">
        <v>42</v>
      </c>
      <c r="F31" s="187" t="s">
        <v>43</v>
      </c>
      <c r="G31" s="188" t="s">
        <v>44</v>
      </c>
      <c r="H31" s="185" t="s">
        <v>39</v>
      </c>
      <c r="I31" s="185">
        <v>1</v>
      </c>
      <c r="J31" s="188">
        <v>3.34</v>
      </c>
      <c r="K31" s="192">
        <v>3.3399999999999997E-3</v>
      </c>
    </row>
    <row r="32" spans="1:12" s="199" customFormat="1" ht="45" hidden="1" x14ac:dyDescent="0.25">
      <c r="A32" s="184">
        <v>5</v>
      </c>
      <c r="B32" s="184" t="s">
        <v>77</v>
      </c>
      <c r="C32" s="191" t="s">
        <v>82</v>
      </c>
      <c r="D32" s="186" t="s">
        <v>401</v>
      </c>
      <c r="E32" s="188" t="s">
        <v>45</v>
      </c>
      <c r="F32" s="187" t="s">
        <v>46</v>
      </c>
      <c r="G32" s="188" t="s">
        <v>47</v>
      </c>
      <c r="H32" s="185" t="s">
        <v>39</v>
      </c>
      <c r="I32" s="185">
        <v>39.6</v>
      </c>
      <c r="J32" s="188">
        <v>100774.88</v>
      </c>
      <c r="K32" s="192">
        <v>3990.6852480000002</v>
      </c>
    </row>
    <row r="33" spans="1:11" s="199" customFormat="1" ht="37.5" hidden="1" x14ac:dyDescent="0.25">
      <c r="A33" s="184">
        <v>6</v>
      </c>
      <c r="B33" s="184" t="s">
        <v>77</v>
      </c>
      <c r="C33" s="191" t="s">
        <v>84</v>
      </c>
      <c r="D33" s="186" t="s">
        <v>401</v>
      </c>
      <c r="E33" s="188" t="s">
        <v>49</v>
      </c>
      <c r="F33" s="187" t="s">
        <v>48</v>
      </c>
      <c r="G33" s="188" t="s">
        <v>50</v>
      </c>
      <c r="H33" s="185" t="s">
        <v>39</v>
      </c>
      <c r="I33" s="185">
        <v>1</v>
      </c>
      <c r="J33" s="188">
        <v>99999</v>
      </c>
      <c r="K33" s="192">
        <v>99.998999999999995</v>
      </c>
    </row>
    <row r="34" spans="1:11" s="199" customFormat="1" hidden="1" x14ac:dyDescent="0.25">
      <c r="A34" s="184">
        <v>7</v>
      </c>
      <c r="B34" s="184" t="s">
        <v>77</v>
      </c>
      <c r="C34" s="191" t="s">
        <v>41</v>
      </c>
      <c r="D34" s="191" t="s">
        <v>401</v>
      </c>
      <c r="E34" s="188" t="s">
        <v>51</v>
      </c>
      <c r="F34" s="187" t="s">
        <v>31</v>
      </c>
      <c r="G34" s="188" t="s">
        <v>22</v>
      </c>
      <c r="H34" s="185" t="s">
        <v>39</v>
      </c>
      <c r="I34" s="185">
        <v>1</v>
      </c>
      <c r="J34" s="188">
        <v>3239745</v>
      </c>
      <c r="K34" s="192">
        <v>3239.7449999999999</v>
      </c>
    </row>
    <row r="35" spans="1:11" s="199" customFormat="1" ht="37.5" hidden="1" x14ac:dyDescent="0.25">
      <c r="A35" s="184">
        <v>8</v>
      </c>
      <c r="B35" s="184" t="s">
        <v>77</v>
      </c>
      <c r="C35" s="191" t="s">
        <v>85</v>
      </c>
      <c r="D35" s="186" t="s">
        <v>401</v>
      </c>
      <c r="E35" s="187" t="s">
        <v>53</v>
      </c>
      <c r="F35" s="187" t="s">
        <v>81</v>
      </c>
      <c r="G35" s="188" t="s">
        <v>52</v>
      </c>
      <c r="H35" s="185" t="s">
        <v>39</v>
      </c>
      <c r="I35" s="185">
        <v>1</v>
      </c>
      <c r="J35" s="188">
        <v>1581928</v>
      </c>
      <c r="K35" s="192">
        <v>1581.9280000000001</v>
      </c>
    </row>
    <row r="36" spans="1:11" s="199" customFormat="1" ht="37.5" hidden="1" x14ac:dyDescent="0.25">
      <c r="A36" s="184">
        <v>9</v>
      </c>
      <c r="B36" s="184" t="s">
        <v>77</v>
      </c>
      <c r="C36" s="191" t="s">
        <v>86</v>
      </c>
      <c r="D36" s="186" t="s">
        <v>401</v>
      </c>
      <c r="E36" s="188" t="s">
        <v>29</v>
      </c>
      <c r="F36" s="187" t="s">
        <v>80</v>
      </c>
      <c r="G36" s="188" t="s">
        <v>27</v>
      </c>
      <c r="H36" s="185" t="s">
        <v>39</v>
      </c>
      <c r="I36" s="185">
        <v>150800</v>
      </c>
      <c r="J36" s="188">
        <v>1000</v>
      </c>
      <c r="K36" s="192">
        <v>150800</v>
      </c>
    </row>
    <row r="37" spans="1:11" s="199" customFormat="1" ht="37.5" hidden="1" x14ac:dyDescent="0.25">
      <c r="A37" s="184">
        <v>10</v>
      </c>
      <c r="B37" s="184" t="s">
        <v>77</v>
      </c>
      <c r="C37" s="191" t="s">
        <v>93</v>
      </c>
      <c r="D37" s="186" t="s">
        <v>401</v>
      </c>
      <c r="E37" s="188" t="s">
        <v>30</v>
      </c>
      <c r="F37" s="187" t="s">
        <v>79</v>
      </c>
      <c r="G37" s="188" t="s">
        <v>23</v>
      </c>
      <c r="H37" s="185" t="s">
        <v>39</v>
      </c>
      <c r="I37" s="185">
        <v>5</v>
      </c>
      <c r="J37" s="188">
        <v>517187.5</v>
      </c>
      <c r="K37" s="192">
        <v>2585.9375</v>
      </c>
    </row>
    <row r="38" spans="1:11" s="199" customFormat="1" ht="37.5" hidden="1" x14ac:dyDescent="0.25">
      <c r="A38" s="184">
        <v>11</v>
      </c>
      <c r="B38" s="184" t="s">
        <v>77</v>
      </c>
      <c r="C38" s="191" t="s">
        <v>92</v>
      </c>
      <c r="D38" s="186" t="s">
        <v>401</v>
      </c>
      <c r="E38" s="188" t="s">
        <v>56</v>
      </c>
      <c r="F38" s="187" t="s">
        <v>55</v>
      </c>
      <c r="G38" s="188" t="s">
        <v>54</v>
      </c>
      <c r="H38" s="185" t="s">
        <v>39</v>
      </c>
      <c r="I38" s="185">
        <v>60</v>
      </c>
      <c r="J38" s="188">
        <v>97480</v>
      </c>
      <c r="K38" s="192">
        <v>5848.8</v>
      </c>
    </row>
    <row r="39" spans="1:11" s="199" customFormat="1" ht="37.5" hidden="1" x14ac:dyDescent="0.25">
      <c r="A39" s="184">
        <v>12</v>
      </c>
      <c r="B39" s="184" t="s">
        <v>77</v>
      </c>
      <c r="C39" s="191" t="s">
        <v>90</v>
      </c>
      <c r="D39" s="186" t="s">
        <v>401</v>
      </c>
      <c r="E39" s="188" t="s">
        <v>57</v>
      </c>
      <c r="F39" s="187" t="s">
        <v>79</v>
      </c>
      <c r="G39" s="188" t="s">
        <v>23</v>
      </c>
      <c r="H39" s="185" t="s">
        <v>39</v>
      </c>
      <c r="I39" s="185">
        <v>12</v>
      </c>
      <c r="J39" s="188">
        <v>79164</v>
      </c>
      <c r="K39" s="192">
        <v>949.96799999999996</v>
      </c>
    </row>
    <row r="40" spans="1:11" s="199" customFormat="1" ht="37.5" hidden="1" x14ac:dyDescent="0.25">
      <c r="A40" s="184">
        <v>13</v>
      </c>
      <c r="B40" s="184" t="s">
        <v>77</v>
      </c>
      <c r="C40" s="191" t="s">
        <v>86</v>
      </c>
      <c r="D40" s="186" t="s">
        <v>401</v>
      </c>
      <c r="E40" s="188" t="s">
        <v>58</v>
      </c>
      <c r="F40" s="187" t="s">
        <v>80</v>
      </c>
      <c r="G40" s="188" t="s">
        <v>27</v>
      </c>
      <c r="H40" s="185" t="s">
        <v>39</v>
      </c>
      <c r="I40" s="185">
        <v>12000</v>
      </c>
      <c r="J40" s="188">
        <v>1000</v>
      </c>
      <c r="K40" s="192">
        <v>12000</v>
      </c>
    </row>
    <row r="41" spans="1:11" s="199" customFormat="1" ht="37.5" hidden="1" x14ac:dyDescent="0.25">
      <c r="A41" s="184">
        <v>14</v>
      </c>
      <c r="B41" s="184" t="s">
        <v>77</v>
      </c>
      <c r="C41" s="191" t="s">
        <v>88</v>
      </c>
      <c r="D41" s="186" t="s">
        <v>401</v>
      </c>
      <c r="E41" s="188" t="s">
        <v>60</v>
      </c>
      <c r="F41" s="187" t="s">
        <v>59</v>
      </c>
      <c r="G41" s="188" t="s">
        <v>61</v>
      </c>
      <c r="H41" s="185" t="s">
        <v>39</v>
      </c>
      <c r="I41" s="185">
        <v>1</v>
      </c>
      <c r="J41" s="188">
        <v>2052809.52</v>
      </c>
      <c r="K41" s="192">
        <v>2052.8095199999998</v>
      </c>
    </row>
    <row r="42" spans="1:11" s="199" customFormat="1" ht="37.5" hidden="1" x14ac:dyDescent="0.25">
      <c r="A42" s="184">
        <v>15</v>
      </c>
      <c r="B42" s="184" t="s">
        <v>77</v>
      </c>
      <c r="C42" s="191" t="s">
        <v>89</v>
      </c>
      <c r="D42" s="186" t="s">
        <v>401</v>
      </c>
      <c r="E42" s="188" t="s">
        <v>64</v>
      </c>
      <c r="F42" s="187" t="s">
        <v>63</v>
      </c>
      <c r="G42" s="188" t="s">
        <v>62</v>
      </c>
      <c r="H42" s="185" t="s">
        <v>39</v>
      </c>
      <c r="I42" s="185">
        <v>12</v>
      </c>
      <c r="J42" s="188">
        <v>180000</v>
      </c>
      <c r="K42" s="192">
        <v>2160</v>
      </c>
    </row>
    <row r="43" spans="1:11" s="199" customFormat="1" ht="37.5" hidden="1" x14ac:dyDescent="0.25">
      <c r="A43" s="184">
        <v>16</v>
      </c>
      <c r="B43" s="184" t="s">
        <v>77</v>
      </c>
      <c r="C43" s="191" t="s">
        <v>95</v>
      </c>
      <c r="D43" s="186" t="s">
        <v>401</v>
      </c>
      <c r="E43" s="188" t="s">
        <v>65</v>
      </c>
      <c r="F43" s="187" t="s">
        <v>32</v>
      </c>
      <c r="G43" s="188" t="s">
        <v>28</v>
      </c>
      <c r="H43" s="185" t="s">
        <v>39</v>
      </c>
      <c r="I43" s="185">
        <v>12000</v>
      </c>
      <c r="J43" s="188">
        <v>12800</v>
      </c>
      <c r="K43" s="192">
        <v>153600</v>
      </c>
    </row>
    <row r="44" spans="1:11" s="199" customFormat="1" ht="37.5" hidden="1" x14ac:dyDescent="0.25">
      <c r="A44" s="184">
        <v>17</v>
      </c>
      <c r="B44" s="184" t="s">
        <v>77</v>
      </c>
      <c r="C44" s="191" t="s">
        <v>94</v>
      </c>
      <c r="D44" s="186" t="s">
        <v>401</v>
      </c>
      <c r="E44" s="188" t="s">
        <v>66</v>
      </c>
      <c r="F44" s="187" t="s">
        <v>34</v>
      </c>
      <c r="G44" s="188" t="s">
        <v>26</v>
      </c>
      <c r="H44" s="185" t="s">
        <v>39</v>
      </c>
      <c r="I44" s="185">
        <v>600</v>
      </c>
      <c r="J44" s="188">
        <v>66900</v>
      </c>
      <c r="K44" s="192">
        <v>40140</v>
      </c>
    </row>
    <row r="45" spans="1:11" s="199" customFormat="1" ht="45" hidden="1" x14ac:dyDescent="0.25">
      <c r="A45" s="184">
        <v>18</v>
      </c>
      <c r="B45" s="184" t="s">
        <v>77</v>
      </c>
      <c r="C45" s="191" t="s">
        <v>87</v>
      </c>
      <c r="D45" s="186" t="s">
        <v>401</v>
      </c>
      <c r="E45" s="188" t="s">
        <v>67</v>
      </c>
      <c r="F45" s="187" t="s">
        <v>33</v>
      </c>
      <c r="G45" s="188" t="s">
        <v>24</v>
      </c>
      <c r="H45" s="185" t="s">
        <v>39</v>
      </c>
      <c r="I45" s="185">
        <v>12</v>
      </c>
      <c r="J45" s="188">
        <v>1000000</v>
      </c>
      <c r="K45" s="192">
        <v>12000</v>
      </c>
    </row>
    <row r="46" spans="1:11" s="199" customFormat="1" ht="37.5" hidden="1" x14ac:dyDescent="0.25">
      <c r="A46" s="184">
        <v>19</v>
      </c>
      <c r="B46" s="184" t="s">
        <v>77</v>
      </c>
      <c r="C46" s="185" t="s">
        <v>91</v>
      </c>
      <c r="D46" s="186" t="s">
        <v>401</v>
      </c>
      <c r="E46" s="188" t="s">
        <v>68</v>
      </c>
      <c r="F46" s="187" t="s">
        <v>32</v>
      </c>
      <c r="G46" s="188" t="s">
        <v>28</v>
      </c>
      <c r="H46" s="185" t="s">
        <v>39</v>
      </c>
      <c r="I46" s="185">
        <v>937</v>
      </c>
      <c r="J46" s="188">
        <v>12800</v>
      </c>
      <c r="K46" s="192">
        <v>11993.6</v>
      </c>
    </row>
    <row r="47" spans="1:11" s="199" customFormat="1" ht="37.5" hidden="1" x14ac:dyDescent="0.25">
      <c r="A47" s="184">
        <v>20</v>
      </c>
      <c r="B47" s="184" t="s">
        <v>77</v>
      </c>
      <c r="C47" s="185" t="s">
        <v>121</v>
      </c>
      <c r="D47" s="186" t="s">
        <v>402</v>
      </c>
      <c r="E47" s="188" t="s">
        <v>99</v>
      </c>
      <c r="F47" s="187" t="s">
        <v>34</v>
      </c>
      <c r="G47" s="188" t="s">
        <v>26</v>
      </c>
      <c r="H47" s="185" t="s">
        <v>39</v>
      </c>
      <c r="I47" s="185">
        <v>14</v>
      </c>
      <c r="J47" s="188">
        <v>401580</v>
      </c>
      <c r="K47" s="192">
        <v>5622.12</v>
      </c>
    </row>
    <row r="48" spans="1:11" s="199" customFormat="1" ht="37.5" hidden="1" x14ac:dyDescent="0.25">
      <c r="A48" s="184">
        <v>21</v>
      </c>
      <c r="B48" s="184" t="s">
        <v>77</v>
      </c>
      <c r="C48" s="185" t="s">
        <v>133</v>
      </c>
      <c r="D48" s="186" t="s">
        <v>402</v>
      </c>
      <c r="E48" s="188" t="s">
        <v>109</v>
      </c>
      <c r="F48" s="187" t="s">
        <v>146</v>
      </c>
      <c r="G48" s="188" t="s">
        <v>100</v>
      </c>
      <c r="H48" s="185" t="s">
        <v>39</v>
      </c>
      <c r="I48" s="185">
        <v>3</v>
      </c>
      <c r="J48" s="193">
        <v>1181280</v>
      </c>
      <c r="K48" s="192">
        <v>3543.84</v>
      </c>
    </row>
    <row r="49" spans="1:11" s="199" customFormat="1" ht="37.5" hidden="1" x14ac:dyDescent="0.25">
      <c r="A49" s="184">
        <v>22</v>
      </c>
      <c r="B49" s="184" t="s">
        <v>77</v>
      </c>
      <c r="C49" s="185" t="s">
        <v>122</v>
      </c>
      <c r="D49" s="186" t="s">
        <v>402</v>
      </c>
      <c r="E49" s="188" t="s">
        <v>110</v>
      </c>
      <c r="F49" s="187" t="s">
        <v>96</v>
      </c>
      <c r="G49" s="188" t="s">
        <v>101</v>
      </c>
      <c r="H49" s="185" t="s">
        <v>39</v>
      </c>
      <c r="I49" s="185">
        <v>1</v>
      </c>
      <c r="J49" s="188">
        <v>168000</v>
      </c>
      <c r="K49" s="192">
        <v>168</v>
      </c>
    </row>
    <row r="50" spans="1:11" s="199" customFormat="1" ht="37.5" hidden="1" x14ac:dyDescent="0.25">
      <c r="A50" s="184">
        <v>24</v>
      </c>
      <c r="B50" s="184" t="s">
        <v>77</v>
      </c>
      <c r="C50" s="185" t="s">
        <v>124</v>
      </c>
      <c r="D50" s="186" t="s">
        <v>402</v>
      </c>
      <c r="E50" s="188" t="s">
        <v>111</v>
      </c>
      <c r="F50" s="187" t="s">
        <v>97</v>
      </c>
      <c r="G50" s="188" t="s">
        <v>102</v>
      </c>
      <c r="H50" s="185" t="s">
        <v>39</v>
      </c>
      <c r="I50" s="185">
        <v>1</v>
      </c>
      <c r="J50" s="188">
        <v>2984000</v>
      </c>
      <c r="K50" s="192">
        <v>2984</v>
      </c>
    </row>
    <row r="51" spans="1:11" s="199" customFormat="1" ht="37.5" hidden="1" x14ac:dyDescent="0.25">
      <c r="A51" s="184">
        <v>25</v>
      </c>
      <c r="B51" s="184" t="s">
        <v>77</v>
      </c>
      <c r="C51" s="185" t="s">
        <v>125</v>
      </c>
      <c r="D51" s="186" t="s">
        <v>402</v>
      </c>
      <c r="E51" s="188" t="s">
        <v>112</v>
      </c>
      <c r="F51" s="187" t="s">
        <v>147</v>
      </c>
      <c r="G51" s="188" t="s">
        <v>103</v>
      </c>
      <c r="H51" s="185" t="s">
        <v>39</v>
      </c>
      <c r="I51" s="185">
        <v>12</v>
      </c>
      <c r="J51" s="188">
        <v>375000</v>
      </c>
      <c r="K51" s="192">
        <v>4500</v>
      </c>
    </row>
    <row r="52" spans="1:11" s="199" customFormat="1" ht="37.5" hidden="1" x14ac:dyDescent="0.25">
      <c r="A52" s="184">
        <v>26</v>
      </c>
      <c r="B52" s="184" t="s">
        <v>77</v>
      </c>
      <c r="C52" s="185" t="s">
        <v>123</v>
      </c>
      <c r="D52" s="186" t="s">
        <v>402</v>
      </c>
      <c r="E52" s="188" t="s">
        <v>113</v>
      </c>
      <c r="F52" s="187" t="s">
        <v>148</v>
      </c>
      <c r="G52" s="188" t="s">
        <v>103</v>
      </c>
      <c r="H52" s="185" t="s">
        <v>39</v>
      </c>
      <c r="I52" s="185">
        <v>1</v>
      </c>
      <c r="J52" s="188">
        <v>3423042</v>
      </c>
      <c r="K52" s="192">
        <v>3423.0419999999999</v>
      </c>
    </row>
    <row r="53" spans="1:11" s="199" customFormat="1" ht="37.5" hidden="1" x14ac:dyDescent="0.25">
      <c r="A53" s="184">
        <v>28</v>
      </c>
      <c r="B53" s="184" t="s">
        <v>77</v>
      </c>
      <c r="C53" s="185" t="s">
        <v>122</v>
      </c>
      <c r="D53" s="186" t="s">
        <v>402</v>
      </c>
      <c r="E53" s="188" t="s">
        <v>114</v>
      </c>
      <c r="F53" s="187" t="s">
        <v>96</v>
      </c>
      <c r="G53" s="188" t="s">
        <v>101</v>
      </c>
      <c r="H53" s="185" t="s">
        <v>39</v>
      </c>
      <c r="I53" s="185">
        <v>1</v>
      </c>
      <c r="J53" s="188">
        <v>168000</v>
      </c>
      <c r="K53" s="192">
        <v>168</v>
      </c>
    </row>
    <row r="54" spans="1:11" s="199" customFormat="1" ht="37.5" hidden="1" x14ac:dyDescent="0.25">
      <c r="A54" s="184">
        <v>31</v>
      </c>
      <c r="B54" s="184" t="s">
        <v>77</v>
      </c>
      <c r="C54" s="185" t="s">
        <v>126</v>
      </c>
      <c r="D54" s="186" t="s">
        <v>402</v>
      </c>
      <c r="E54" s="188" t="s">
        <v>115</v>
      </c>
      <c r="F54" s="187" t="s">
        <v>98</v>
      </c>
      <c r="G54" s="188" t="s">
        <v>104</v>
      </c>
      <c r="H54" s="185" t="s">
        <v>39</v>
      </c>
      <c r="I54" s="185">
        <v>1</v>
      </c>
      <c r="J54" s="188">
        <v>25560500</v>
      </c>
      <c r="K54" s="192">
        <v>25560.5</v>
      </c>
    </row>
    <row r="55" spans="1:11" s="199" customFormat="1" ht="37.5" hidden="1" x14ac:dyDescent="0.25">
      <c r="A55" s="184">
        <v>32</v>
      </c>
      <c r="B55" s="184" t="s">
        <v>77</v>
      </c>
      <c r="C55" s="191" t="s">
        <v>127</v>
      </c>
      <c r="D55" s="186" t="s">
        <v>402</v>
      </c>
      <c r="E55" s="188" t="s">
        <v>116</v>
      </c>
      <c r="F55" s="187" t="s">
        <v>149</v>
      </c>
      <c r="G55" s="188" t="s">
        <v>25</v>
      </c>
      <c r="H55" s="185" t="s">
        <v>39</v>
      </c>
      <c r="I55" s="185">
        <v>3</v>
      </c>
      <c r="J55" s="188">
        <v>2321364.4500000002</v>
      </c>
      <c r="K55" s="192">
        <v>6964.093350000001</v>
      </c>
    </row>
    <row r="56" spans="1:11" ht="37.5" hidden="1" x14ac:dyDescent="0.25">
      <c r="A56" s="184">
        <v>33</v>
      </c>
      <c r="B56" s="184" t="s">
        <v>77</v>
      </c>
      <c r="C56" s="191" t="s">
        <v>129</v>
      </c>
      <c r="D56" s="186" t="s">
        <v>402</v>
      </c>
      <c r="E56" s="188" t="s">
        <v>117</v>
      </c>
      <c r="F56" s="187" t="s">
        <v>150</v>
      </c>
      <c r="G56" s="188" t="s">
        <v>105</v>
      </c>
      <c r="H56" s="185" t="s">
        <v>39</v>
      </c>
      <c r="I56" s="185">
        <v>1</v>
      </c>
      <c r="J56" s="188">
        <v>7950000</v>
      </c>
      <c r="K56" s="192">
        <v>7950</v>
      </c>
    </row>
    <row r="57" spans="1:11" ht="37.5" hidden="1" x14ac:dyDescent="0.25">
      <c r="A57" s="184">
        <v>34</v>
      </c>
      <c r="B57" s="184" t="s">
        <v>77</v>
      </c>
      <c r="C57" s="191" t="s">
        <v>128</v>
      </c>
      <c r="D57" s="186" t="s">
        <v>402</v>
      </c>
      <c r="E57" s="188" t="s">
        <v>118</v>
      </c>
      <c r="F57" s="187" t="s">
        <v>151</v>
      </c>
      <c r="G57" s="188" t="s">
        <v>106</v>
      </c>
      <c r="H57" s="185" t="s">
        <v>39</v>
      </c>
      <c r="I57" s="185">
        <v>31000</v>
      </c>
      <c r="J57" s="188">
        <v>1000</v>
      </c>
      <c r="K57" s="192">
        <v>31000</v>
      </c>
    </row>
    <row r="58" spans="1:11" ht="37.5" hidden="1" x14ac:dyDescent="0.25">
      <c r="A58" s="184">
        <v>35</v>
      </c>
      <c r="B58" s="184" t="s">
        <v>77</v>
      </c>
      <c r="C58" s="191" t="s">
        <v>130</v>
      </c>
      <c r="D58" s="186" t="s">
        <v>402</v>
      </c>
      <c r="E58" s="188" t="s">
        <v>119</v>
      </c>
      <c r="F58" s="187" t="s">
        <v>152</v>
      </c>
      <c r="G58" s="188" t="s">
        <v>107</v>
      </c>
      <c r="H58" s="185" t="s">
        <v>39</v>
      </c>
      <c r="I58" s="185">
        <v>1</v>
      </c>
      <c r="J58" s="188">
        <v>35188820</v>
      </c>
      <c r="K58" s="192">
        <v>35188.82</v>
      </c>
    </row>
    <row r="59" spans="1:11" ht="37.5" hidden="1" x14ac:dyDescent="0.25">
      <c r="A59" s="184">
        <v>36</v>
      </c>
      <c r="B59" s="184" t="s">
        <v>77</v>
      </c>
      <c r="C59" s="191" t="s">
        <v>132</v>
      </c>
      <c r="D59" s="186" t="s">
        <v>402</v>
      </c>
      <c r="E59" s="188" t="s">
        <v>120</v>
      </c>
      <c r="F59" s="187" t="s">
        <v>153</v>
      </c>
      <c r="G59" s="188" t="s">
        <v>108</v>
      </c>
      <c r="H59" s="185" t="s">
        <v>39</v>
      </c>
      <c r="I59" s="185">
        <v>1</v>
      </c>
      <c r="J59" s="188">
        <v>1612800</v>
      </c>
      <c r="K59" s="192">
        <v>1612.8</v>
      </c>
    </row>
    <row r="60" spans="1:11" ht="37.5" hidden="1" x14ac:dyDescent="0.25">
      <c r="A60" s="184">
        <v>37</v>
      </c>
      <c r="B60" s="184" t="s">
        <v>77</v>
      </c>
      <c r="C60" s="191" t="s">
        <v>131</v>
      </c>
      <c r="D60" s="186" t="s">
        <v>402</v>
      </c>
      <c r="E60" s="188" t="s">
        <v>12</v>
      </c>
      <c r="F60" s="187" t="s">
        <v>80</v>
      </c>
      <c r="G60" s="188" t="s">
        <v>27</v>
      </c>
      <c r="H60" s="185" t="s">
        <v>39</v>
      </c>
      <c r="I60" s="185">
        <v>10000</v>
      </c>
      <c r="J60" s="188">
        <v>1000</v>
      </c>
      <c r="K60" s="192">
        <v>10000</v>
      </c>
    </row>
    <row r="61" spans="1:11" ht="30" hidden="1" x14ac:dyDescent="0.25">
      <c r="A61" s="184">
        <v>38</v>
      </c>
      <c r="B61" s="184" t="s">
        <v>77</v>
      </c>
      <c r="C61" s="194" t="s">
        <v>145</v>
      </c>
      <c r="D61" s="191" t="s">
        <v>402</v>
      </c>
      <c r="E61" s="188" t="s">
        <v>138</v>
      </c>
      <c r="F61" s="187" t="s">
        <v>31</v>
      </c>
      <c r="G61" s="188" t="s">
        <v>22</v>
      </c>
      <c r="H61" s="185" t="s">
        <v>39</v>
      </c>
      <c r="I61" s="185">
        <v>10</v>
      </c>
      <c r="J61" s="188">
        <v>3379291.2</v>
      </c>
      <c r="K61" s="192">
        <v>33792.911999999997</v>
      </c>
    </row>
    <row r="62" spans="1:11" ht="37.5" hidden="1" x14ac:dyDescent="0.25">
      <c r="A62" s="184">
        <v>40</v>
      </c>
      <c r="B62" s="184" t="s">
        <v>77</v>
      </c>
      <c r="C62" s="194" t="s">
        <v>142</v>
      </c>
      <c r="D62" s="186" t="s">
        <v>402</v>
      </c>
      <c r="E62" s="188" t="s">
        <v>137</v>
      </c>
      <c r="F62" s="195" t="s">
        <v>154</v>
      </c>
      <c r="G62" s="188" t="s">
        <v>139</v>
      </c>
      <c r="H62" s="185" t="s">
        <v>39</v>
      </c>
      <c r="I62" s="185">
        <v>1</v>
      </c>
      <c r="J62" s="188">
        <v>1297000</v>
      </c>
      <c r="K62" s="192">
        <v>1297</v>
      </c>
    </row>
    <row r="63" spans="1:11" ht="45" hidden="1" x14ac:dyDescent="0.25">
      <c r="A63" s="184">
        <v>44</v>
      </c>
      <c r="B63" s="184" t="s">
        <v>77</v>
      </c>
      <c r="C63" s="194" t="s">
        <v>143</v>
      </c>
      <c r="D63" s="186" t="s">
        <v>402</v>
      </c>
      <c r="E63" s="188" t="s">
        <v>136</v>
      </c>
      <c r="F63" s="187" t="s">
        <v>134</v>
      </c>
      <c r="G63" s="188" t="s">
        <v>140</v>
      </c>
      <c r="H63" s="185" t="s">
        <v>39</v>
      </c>
      <c r="I63" s="185">
        <v>1</v>
      </c>
      <c r="J63" s="188">
        <v>2700000</v>
      </c>
      <c r="K63" s="192">
        <v>2700</v>
      </c>
    </row>
    <row r="64" spans="1:11" ht="37.5" hidden="1" x14ac:dyDescent="0.25">
      <c r="A64" s="184">
        <v>45</v>
      </c>
      <c r="B64" s="184" t="s">
        <v>77</v>
      </c>
      <c r="C64" s="191" t="s">
        <v>144</v>
      </c>
      <c r="D64" s="186" t="s">
        <v>402</v>
      </c>
      <c r="E64" s="188" t="s">
        <v>135</v>
      </c>
      <c r="F64" s="187" t="s">
        <v>155</v>
      </c>
      <c r="G64" s="188" t="s">
        <v>141</v>
      </c>
      <c r="H64" s="185" t="s">
        <v>39</v>
      </c>
      <c r="I64" s="185">
        <v>1</v>
      </c>
      <c r="J64" s="188">
        <v>1971750</v>
      </c>
      <c r="K64" s="192">
        <v>1971.75</v>
      </c>
    </row>
    <row r="65" spans="1:11" hidden="1" x14ac:dyDescent="0.25">
      <c r="A65" s="120" t="s">
        <v>202</v>
      </c>
      <c r="B65" s="121"/>
      <c r="C65" s="121"/>
      <c r="D65" s="121"/>
      <c r="E65" s="121"/>
      <c r="F65" s="121"/>
      <c r="G65" s="121"/>
      <c r="H65" s="82"/>
      <c r="I65" s="79">
        <v>218117.66519999999</v>
      </c>
      <c r="J65" s="80">
        <v>111493281.23</v>
      </c>
      <c r="K65" s="81">
        <v>960334.28136896796</v>
      </c>
    </row>
    <row r="66" spans="1:11" x14ac:dyDescent="0.25">
      <c r="B66" s="94" t="s">
        <v>20</v>
      </c>
      <c r="C66" s="94"/>
      <c r="D66" s="94"/>
      <c r="E66" s="94"/>
      <c r="F66" s="94"/>
      <c r="G66" s="94"/>
      <c r="H66" s="94"/>
      <c r="I66" s="94"/>
      <c r="J66" s="94"/>
      <c r="K66" s="94"/>
    </row>
  </sheetData>
  <autoFilter xmlns:x14="http://schemas.microsoft.com/office/spreadsheetml/2009/9/main" ref="A6:L66" xr:uid="{00000000-0001-0000-0400-000000000000}">
    <filterColumn colId="1">
      <filters>
        <mc:AlternateContent xmlns:mc="http://schemas.openxmlformats.org/markup-compatibility/2006">
          <mc:Choice Requires="x14">
            <x14:filter val="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"/>
            <x14:filter val="2 chorak"/>
          </mc:Choice>
          <mc:Fallback>
            <filter val="2 chorak"/>
          </mc:Fallback>
        </mc:AlternateContent>
      </filters>
    </filterColumn>
    <filterColumn colId="11">
      <filters blank="1"/>
    </filterColumn>
  </autoFilter>
  <mergeCells count="18">
    <mergeCell ref="H1:K1"/>
    <mergeCell ref="J2:K2"/>
    <mergeCell ref="A3:K3"/>
    <mergeCell ref="A5:A6"/>
    <mergeCell ref="A7:K7"/>
    <mergeCell ref="B66:K66"/>
    <mergeCell ref="E5:E6"/>
    <mergeCell ref="K5:K6"/>
    <mergeCell ref="H5:H6"/>
    <mergeCell ref="I5:I6"/>
    <mergeCell ref="B5:B6"/>
    <mergeCell ref="C5:C6"/>
    <mergeCell ref="D5:D6"/>
    <mergeCell ref="J5:J6"/>
    <mergeCell ref="F5:G5"/>
    <mergeCell ref="A28:K28"/>
    <mergeCell ref="A27:G27"/>
    <mergeCell ref="A65:G65"/>
  </mergeCells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  <rowBreaks count="1" manualBreakCount="1">
    <brk id="2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M12"/>
  <sheetViews>
    <sheetView view="pageBreakPreview" zoomScale="85" zoomScaleNormal="70" zoomScaleSheetLayoutView="85" workbookViewId="0">
      <selection activeCell="B7" sqref="B7:H7"/>
    </sheetView>
  </sheetViews>
  <sheetFormatPr defaultColWidth="9.140625" defaultRowHeight="18.75" x14ac:dyDescent="0.25"/>
  <cols>
    <col min="1" max="1" width="8.140625" style="3" customWidth="1"/>
    <col min="2" max="2" width="14.28515625" style="11" customWidth="1"/>
    <col min="3" max="3" width="50.28515625" style="3" customWidth="1"/>
    <col min="4" max="4" width="24.85546875" style="11" customWidth="1"/>
    <col min="5" max="5" width="22.140625" style="11" customWidth="1"/>
    <col min="6" max="7" width="18.5703125" style="11" customWidth="1"/>
    <col min="8" max="8" width="21.7109375" style="11" customWidth="1"/>
    <col min="9" max="9" width="16.7109375" style="3" customWidth="1"/>
    <col min="10" max="12" width="15.7109375" style="3" customWidth="1"/>
    <col min="13" max="16" width="18.7109375" style="3" customWidth="1"/>
    <col min="17" max="22" width="15.7109375" style="3" customWidth="1"/>
    <col min="23" max="16384" width="9.140625" style="3"/>
  </cols>
  <sheetData>
    <row r="1" spans="1:13" ht="93.75" customHeight="1" x14ac:dyDescent="0.25">
      <c r="F1" s="93" t="s">
        <v>203</v>
      </c>
      <c r="G1" s="93"/>
      <c r="H1" s="93"/>
    </row>
    <row r="2" spans="1:13" x14ac:dyDescent="0.25">
      <c r="H2" s="31"/>
    </row>
    <row r="3" spans="1:13" ht="81.75" customHeight="1" x14ac:dyDescent="0.25">
      <c r="A3" s="90" t="s">
        <v>204</v>
      </c>
      <c r="B3" s="90"/>
      <c r="C3" s="90"/>
      <c r="D3" s="90"/>
      <c r="E3" s="90"/>
      <c r="F3" s="90"/>
      <c r="G3" s="90"/>
      <c r="H3" s="90"/>
      <c r="I3" s="10"/>
      <c r="J3" s="10"/>
      <c r="K3" s="10"/>
      <c r="L3" s="10"/>
    </row>
    <row r="4" spans="1:13" x14ac:dyDescent="0.25">
      <c r="H4" s="12"/>
    </row>
    <row r="5" spans="1:13" ht="45" customHeight="1" x14ac:dyDescent="0.25">
      <c r="A5" s="116" t="s">
        <v>162</v>
      </c>
      <c r="B5" s="116" t="s">
        <v>184</v>
      </c>
      <c r="C5" s="116" t="s">
        <v>205</v>
      </c>
      <c r="D5" s="116" t="s">
        <v>188</v>
      </c>
      <c r="E5" s="116" t="s">
        <v>196</v>
      </c>
      <c r="F5" s="99" t="s">
        <v>175</v>
      </c>
      <c r="G5" s="99"/>
      <c r="H5" s="116" t="s">
        <v>206</v>
      </c>
      <c r="M5" s="13"/>
    </row>
    <row r="6" spans="1:13" ht="126.75" customHeight="1" x14ac:dyDescent="0.25">
      <c r="A6" s="117"/>
      <c r="B6" s="117"/>
      <c r="C6" s="117"/>
      <c r="D6" s="117"/>
      <c r="E6" s="117"/>
      <c r="F6" s="25" t="s">
        <v>69</v>
      </c>
      <c r="G6" s="25" t="s">
        <v>176</v>
      </c>
      <c r="H6" s="117"/>
    </row>
    <row r="7" spans="1:13" ht="37.5" customHeight="1" x14ac:dyDescent="0.25">
      <c r="A7" s="14">
        <v>1</v>
      </c>
      <c r="B7" s="124" t="s">
        <v>315</v>
      </c>
      <c r="C7" s="125"/>
      <c r="D7" s="125"/>
      <c r="E7" s="125"/>
      <c r="F7" s="125"/>
      <c r="G7" s="125"/>
      <c r="H7" s="126"/>
    </row>
    <row r="8" spans="1:13" ht="37.5" customHeight="1" x14ac:dyDescent="0.25">
      <c r="A8" s="14">
        <f t="shared" ref="A8:A10" si="0">+A7+1</f>
        <v>2</v>
      </c>
      <c r="B8" s="14"/>
      <c r="C8" s="7"/>
      <c r="D8" s="14"/>
      <c r="E8" s="14"/>
      <c r="F8" s="14"/>
      <c r="G8" s="14"/>
      <c r="H8" s="14"/>
    </row>
    <row r="9" spans="1:13" ht="37.5" customHeight="1" x14ac:dyDescent="0.25">
      <c r="A9" s="14">
        <f t="shared" si="0"/>
        <v>3</v>
      </c>
      <c r="B9" s="14"/>
      <c r="C9" s="7"/>
      <c r="D9" s="14"/>
      <c r="E9" s="14"/>
      <c r="F9" s="14"/>
      <c r="G9" s="14"/>
      <c r="H9" s="14"/>
    </row>
    <row r="10" spans="1:13" ht="37.5" customHeight="1" x14ac:dyDescent="0.25">
      <c r="A10" s="14">
        <f t="shared" si="0"/>
        <v>4</v>
      </c>
      <c r="B10" s="14"/>
      <c r="C10" s="7"/>
      <c r="D10" s="14"/>
      <c r="E10" s="14"/>
      <c r="F10" s="14"/>
      <c r="G10" s="14"/>
      <c r="H10" s="14"/>
    </row>
    <row r="12" spans="1:13" ht="70.5" customHeight="1" x14ac:dyDescent="0.25">
      <c r="B12" s="94" t="s">
        <v>181</v>
      </c>
      <c r="C12" s="94"/>
      <c r="D12" s="94"/>
      <c r="E12" s="94"/>
      <c r="F12" s="94"/>
      <c r="G12" s="94"/>
      <c r="H12" s="94"/>
    </row>
  </sheetData>
  <autoFilter ref="A5:M10" xr:uid="{00000000-0009-0000-0000-000005000000}">
    <filterColumn colId="6" showButton="0"/>
  </autoFilter>
  <mergeCells count="11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  <mergeCell ref="B7:H7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P15"/>
  <sheetViews>
    <sheetView zoomScaleNormal="100" workbookViewId="0">
      <selection activeCell="A7" sqref="A7:H7"/>
    </sheetView>
  </sheetViews>
  <sheetFormatPr defaultColWidth="9.140625" defaultRowHeight="15" x14ac:dyDescent="0.25"/>
  <cols>
    <col min="1" max="1" width="9.140625" style="42"/>
    <col min="2" max="2" width="27.7109375" style="45" customWidth="1"/>
    <col min="3" max="3" width="15.140625" style="44" customWidth="1"/>
    <col min="4" max="4" width="20.28515625" style="23" customWidth="1"/>
    <col min="5" max="5" width="26.42578125" style="23" customWidth="1"/>
    <col min="6" max="7" width="19.140625" style="23" customWidth="1"/>
    <col min="8" max="8" width="18.140625" style="23" customWidth="1"/>
    <col min="9" max="16384" width="9.140625" style="23"/>
  </cols>
  <sheetData>
    <row r="1" spans="1:16" ht="60.75" customHeight="1" x14ac:dyDescent="0.25">
      <c r="F1" s="130" t="s">
        <v>207</v>
      </c>
      <c r="G1" s="87"/>
      <c r="H1" s="87"/>
    </row>
    <row r="2" spans="1:16" x14ac:dyDescent="0.25">
      <c r="F2" s="87"/>
      <c r="G2" s="87"/>
      <c r="H2" s="87"/>
    </row>
    <row r="3" spans="1:16" ht="46.5" customHeight="1" x14ac:dyDescent="0.25">
      <c r="A3" s="131" t="s">
        <v>208</v>
      </c>
      <c r="B3" s="131"/>
      <c r="C3" s="131"/>
      <c r="D3" s="131"/>
      <c r="E3" s="131"/>
      <c r="F3" s="131"/>
      <c r="G3" s="131"/>
      <c r="H3" s="131"/>
    </row>
    <row r="4" spans="1:16" x14ac:dyDescent="0.25">
      <c r="H4" s="55"/>
    </row>
    <row r="5" spans="1:16" s="35" customFormat="1" ht="43.5" customHeight="1" x14ac:dyDescent="0.25">
      <c r="A5" s="127" t="s">
        <v>162</v>
      </c>
      <c r="B5" s="127" t="s">
        <v>209</v>
      </c>
      <c r="C5" s="127" t="s">
        <v>210</v>
      </c>
      <c r="D5" s="132" t="s">
        <v>211</v>
      </c>
      <c r="E5" s="133"/>
      <c r="F5" s="127" t="s">
        <v>214</v>
      </c>
      <c r="G5" s="127" t="s">
        <v>215</v>
      </c>
      <c r="H5" s="127" t="s">
        <v>216</v>
      </c>
    </row>
    <row r="6" spans="1:16" s="35" customFormat="1" ht="105" customHeight="1" x14ac:dyDescent="0.25">
      <c r="A6" s="128"/>
      <c r="B6" s="128"/>
      <c r="C6" s="128"/>
      <c r="D6" s="54" t="s">
        <v>212</v>
      </c>
      <c r="E6" s="54" t="s">
        <v>213</v>
      </c>
      <c r="F6" s="128"/>
      <c r="G6" s="128"/>
      <c r="H6" s="128"/>
    </row>
    <row r="7" spans="1:16" s="35" customFormat="1" ht="53.25" customHeight="1" x14ac:dyDescent="0.25">
      <c r="A7" s="134" t="s">
        <v>314</v>
      </c>
      <c r="B7" s="135"/>
      <c r="C7" s="135"/>
      <c r="D7" s="135"/>
      <c r="E7" s="135"/>
      <c r="F7" s="135"/>
      <c r="G7" s="135"/>
      <c r="H7" s="136"/>
    </row>
    <row r="8" spans="1:16" x14ac:dyDescent="0.25">
      <c r="A8" s="49">
        <v>1</v>
      </c>
      <c r="B8" s="52"/>
      <c r="C8" s="53"/>
      <c r="D8" s="50"/>
      <c r="E8" s="50"/>
      <c r="F8" s="50"/>
      <c r="G8" s="50"/>
      <c r="H8" s="50"/>
    </row>
    <row r="9" spans="1:16" x14ac:dyDescent="0.25">
      <c r="A9" s="49">
        <f>+A8+1</f>
        <v>2</v>
      </c>
      <c r="B9" s="52"/>
      <c r="C9" s="51"/>
      <c r="D9" s="50"/>
      <c r="E9" s="50"/>
      <c r="F9" s="50"/>
      <c r="G9" s="50"/>
      <c r="H9" s="50"/>
    </row>
    <row r="10" spans="1:16" x14ac:dyDescent="0.25">
      <c r="A10" s="49">
        <f>+A9+1</f>
        <v>3</v>
      </c>
      <c r="B10" s="52"/>
      <c r="C10" s="51"/>
      <c r="D10" s="50"/>
      <c r="E10" s="50"/>
      <c r="F10" s="50"/>
      <c r="G10" s="50"/>
      <c r="H10" s="50"/>
    </row>
    <row r="11" spans="1:16" x14ac:dyDescent="0.25">
      <c r="A11" s="49">
        <f>+A10+1</f>
        <v>4</v>
      </c>
      <c r="B11" s="48"/>
      <c r="C11" s="47"/>
      <c r="D11" s="46"/>
      <c r="E11" s="46"/>
      <c r="F11" s="46"/>
      <c r="G11" s="46"/>
      <c r="H11" s="46"/>
    </row>
    <row r="12" spans="1:16" x14ac:dyDescent="0.25">
      <c r="A12" s="49">
        <f>+A11+1</f>
        <v>5</v>
      </c>
      <c r="B12" s="48"/>
      <c r="C12" s="47"/>
      <c r="D12" s="46"/>
      <c r="E12" s="46"/>
      <c r="F12" s="46"/>
      <c r="G12" s="46"/>
      <c r="H12" s="46"/>
    </row>
    <row r="13" spans="1:16" x14ac:dyDescent="0.25">
      <c r="A13" s="49">
        <f>+A12+1</f>
        <v>6</v>
      </c>
      <c r="B13" s="48"/>
      <c r="C13" s="47"/>
      <c r="D13" s="46"/>
      <c r="E13" s="46"/>
      <c r="F13" s="46"/>
      <c r="G13" s="46"/>
      <c r="H13" s="46"/>
    </row>
    <row r="15" spans="1:16" ht="18.75" x14ac:dyDescent="0.25">
      <c r="A15" s="129" t="s">
        <v>217</v>
      </c>
      <c r="B15" s="129"/>
      <c r="C15" s="129"/>
      <c r="D15" s="129"/>
      <c r="E15" s="129"/>
      <c r="F15" s="129"/>
      <c r="G15" s="129"/>
      <c r="H15" s="129"/>
      <c r="I15" s="24"/>
      <c r="J15" s="24"/>
      <c r="K15" s="24"/>
      <c r="L15" s="24"/>
      <c r="M15" s="24"/>
      <c r="N15" s="24"/>
      <c r="O15" s="24"/>
      <c r="P15" s="24"/>
    </row>
  </sheetData>
  <mergeCells count="12">
    <mergeCell ref="G5:G6"/>
    <mergeCell ref="A15:H15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A7:H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K24"/>
  <sheetViews>
    <sheetView topLeftCell="A4" workbookViewId="0">
      <selection activeCell="A6" sqref="A6:K6"/>
    </sheetView>
  </sheetViews>
  <sheetFormatPr defaultColWidth="9.140625" defaultRowHeight="15" x14ac:dyDescent="0.25"/>
  <cols>
    <col min="1" max="1" width="9.140625" style="42"/>
    <col min="2" max="2" width="35" style="45" customWidth="1"/>
    <col min="3" max="3" width="12.85546875" style="45" customWidth="1"/>
    <col min="4" max="5" width="12.85546875" style="44" customWidth="1"/>
    <col min="6" max="6" width="17.28515625" style="23" customWidth="1"/>
    <col min="7" max="7" width="17.140625" style="23" customWidth="1"/>
    <col min="8" max="10" width="15" style="23" customWidth="1"/>
    <col min="11" max="11" width="16.140625" style="23" customWidth="1"/>
    <col min="12" max="16384" width="9.140625" style="23"/>
  </cols>
  <sheetData>
    <row r="1" spans="1:11" ht="73.5" customHeight="1" x14ac:dyDescent="0.25">
      <c r="H1" s="85" t="s">
        <v>218</v>
      </c>
      <c r="I1" s="86"/>
      <c r="J1" s="86"/>
      <c r="K1" s="86"/>
    </row>
    <row r="2" spans="1:11" ht="70.150000000000006" customHeight="1" x14ac:dyDescent="0.25">
      <c r="A2" s="131" t="s">
        <v>219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x14ac:dyDescent="0.25">
      <c r="K3" s="55"/>
    </row>
    <row r="4" spans="1:11" s="35" customFormat="1" ht="33" customHeight="1" x14ac:dyDescent="0.25">
      <c r="A4" s="127" t="s">
        <v>162</v>
      </c>
      <c r="B4" s="127" t="s">
        <v>220</v>
      </c>
      <c r="C4" s="127" t="s">
        <v>221</v>
      </c>
      <c r="D4" s="127" t="s">
        <v>222</v>
      </c>
      <c r="E4" s="127" t="s">
        <v>223</v>
      </c>
      <c r="F4" s="132" t="s">
        <v>211</v>
      </c>
      <c r="G4" s="133"/>
      <c r="H4" s="127" t="s">
        <v>225</v>
      </c>
      <c r="I4" s="127" t="s">
        <v>215</v>
      </c>
      <c r="J4" s="127" t="s">
        <v>226</v>
      </c>
      <c r="K4" s="127" t="s">
        <v>227</v>
      </c>
    </row>
    <row r="5" spans="1:11" s="35" customFormat="1" ht="105.75" customHeight="1" x14ac:dyDescent="0.25">
      <c r="A5" s="128"/>
      <c r="B5" s="128"/>
      <c r="C5" s="128"/>
      <c r="D5" s="128"/>
      <c r="E5" s="128"/>
      <c r="F5" s="54" t="s">
        <v>224</v>
      </c>
      <c r="G5" s="54" t="s">
        <v>213</v>
      </c>
      <c r="H5" s="128"/>
      <c r="I5" s="128"/>
      <c r="J5" s="128"/>
      <c r="K5" s="128"/>
    </row>
    <row r="6" spans="1:11" s="35" customFormat="1" ht="105.75" customHeight="1" x14ac:dyDescent="0.25">
      <c r="A6" s="134" t="s">
        <v>234</v>
      </c>
      <c r="B6" s="135"/>
      <c r="C6" s="135"/>
      <c r="D6" s="135"/>
      <c r="E6" s="135"/>
      <c r="F6" s="135"/>
      <c r="G6" s="135"/>
      <c r="H6" s="135"/>
      <c r="I6" s="135"/>
      <c r="J6" s="135"/>
      <c r="K6" s="136"/>
    </row>
    <row r="7" spans="1:11" ht="19.5" customHeight="1" x14ac:dyDescent="0.25">
      <c r="A7" s="56" t="s">
        <v>13</v>
      </c>
      <c r="B7" s="57" t="s">
        <v>228</v>
      </c>
      <c r="C7" s="52"/>
      <c r="D7" s="53"/>
      <c r="E7" s="53"/>
      <c r="F7" s="50"/>
      <c r="G7" s="50"/>
      <c r="H7" s="50"/>
      <c r="I7" s="50"/>
      <c r="J7" s="50"/>
      <c r="K7" s="50"/>
    </row>
    <row r="8" spans="1:11" ht="19.5" customHeight="1" x14ac:dyDescent="0.25">
      <c r="A8" s="56"/>
      <c r="B8" s="57"/>
      <c r="C8" s="52"/>
      <c r="D8" s="53"/>
      <c r="E8" s="53"/>
      <c r="F8" s="50"/>
      <c r="G8" s="50"/>
      <c r="H8" s="50"/>
      <c r="I8" s="50"/>
      <c r="J8" s="50"/>
      <c r="K8" s="50"/>
    </row>
    <row r="9" spans="1:11" ht="19.5" customHeight="1" x14ac:dyDescent="0.25">
      <c r="A9" s="56"/>
      <c r="B9" s="57"/>
      <c r="C9" s="52"/>
      <c r="D9" s="53"/>
      <c r="E9" s="53"/>
      <c r="F9" s="50"/>
      <c r="G9" s="50"/>
      <c r="H9" s="50"/>
      <c r="I9" s="50"/>
      <c r="J9" s="50"/>
      <c r="K9" s="50"/>
    </row>
    <row r="10" spans="1:11" ht="19.5" customHeight="1" x14ac:dyDescent="0.25">
      <c r="A10" s="56" t="s">
        <v>14</v>
      </c>
      <c r="B10" s="57" t="s">
        <v>229</v>
      </c>
      <c r="C10" s="52"/>
      <c r="D10" s="53"/>
      <c r="E10" s="53"/>
      <c r="F10" s="50"/>
      <c r="G10" s="50"/>
      <c r="H10" s="50"/>
      <c r="I10" s="50"/>
      <c r="J10" s="50"/>
      <c r="K10" s="50"/>
    </row>
    <row r="11" spans="1:11" ht="19.5" customHeight="1" x14ac:dyDescent="0.25">
      <c r="A11" s="56"/>
      <c r="B11" s="57"/>
      <c r="C11" s="52"/>
      <c r="D11" s="53"/>
      <c r="E11" s="53"/>
      <c r="F11" s="50"/>
      <c r="G11" s="50"/>
      <c r="H11" s="50"/>
      <c r="I11" s="50"/>
      <c r="J11" s="50"/>
      <c r="K11" s="50"/>
    </row>
    <row r="12" spans="1:11" ht="19.5" customHeight="1" x14ac:dyDescent="0.25">
      <c r="A12" s="56"/>
      <c r="B12" s="57"/>
      <c r="C12" s="52"/>
      <c r="D12" s="53"/>
      <c r="E12" s="53"/>
      <c r="F12" s="50"/>
      <c r="G12" s="50"/>
      <c r="H12" s="50"/>
      <c r="I12" s="50"/>
      <c r="J12" s="50"/>
      <c r="K12" s="50"/>
    </row>
    <row r="13" spans="1:11" ht="19.5" customHeight="1" x14ac:dyDescent="0.25">
      <c r="A13" s="56" t="s">
        <v>15</v>
      </c>
      <c r="B13" s="57" t="s">
        <v>230</v>
      </c>
      <c r="C13" s="52"/>
      <c r="D13" s="53"/>
      <c r="E13" s="53"/>
      <c r="F13" s="50"/>
      <c r="G13" s="50"/>
      <c r="H13" s="50"/>
      <c r="I13" s="50"/>
      <c r="J13" s="50"/>
      <c r="K13" s="50"/>
    </row>
    <row r="14" spans="1:11" ht="19.5" customHeight="1" x14ac:dyDescent="0.25">
      <c r="A14" s="56"/>
      <c r="B14" s="57"/>
      <c r="C14" s="52"/>
      <c r="D14" s="53"/>
      <c r="E14" s="53"/>
      <c r="F14" s="50"/>
      <c r="G14" s="50"/>
      <c r="H14" s="50"/>
      <c r="I14" s="50"/>
      <c r="J14" s="50"/>
      <c r="K14" s="50"/>
    </row>
    <row r="15" spans="1:11" ht="19.5" customHeight="1" x14ac:dyDescent="0.25">
      <c r="A15" s="56"/>
      <c r="B15" s="57"/>
      <c r="C15" s="52"/>
      <c r="D15" s="53"/>
      <c r="E15" s="53"/>
      <c r="F15" s="50"/>
      <c r="G15" s="50"/>
      <c r="H15" s="50"/>
      <c r="I15" s="50"/>
      <c r="J15" s="50"/>
      <c r="K15" s="50"/>
    </row>
    <row r="16" spans="1:11" ht="30" customHeight="1" x14ac:dyDescent="0.25">
      <c r="A16" s="56" t="s">
        <v>16</v>
      </c>
      <c r="B16" s="57" t="s">
        <v>231</v>
      </c>
      <c r="C16" s="52"/>
      <c r="D16" s="53"/>
      <c r="E16" s="53"/>
      <c r="F16" s="50"/>
      <c r="G16" s="50"/>
      <c r="H16" s="50"/>
      <c r="I16" s="50"/>
      <c r="J16" s="50"/>
      <c r="K16" s="50"/>
    </row>
    <row r="17" spans="1:11" ht="19.5" customHeight="1" x14ac:dyDescent="0.25">
      <c r="A17" s="56"/>
      <c r="B17" s="57"/>
      <c r="C17" s="52"/>
      <c r="D17" s="53"/>
      <c r="E17" s="53"/>
      <c r="F17" s="50"/>
      <c r="G17" s="50"/>
      <c r="H17" s="50"/>
      <c r="I17" s="50"/>
      <c r="J17" s="50"/>
      <c r="K17" s="50"/>
    </row>
    <row r="18" spans="1:11" ht="19.5" customHeight="1" x14ac:dyDescent="0.25">
      <c r="A18" s="56"/>
      <c r="B18" s="57"/>
      <c r="C18" s="52"/>
      <c r="D18" s="53"/>
      <c r="E18" s="53"/>
      <c r="F18" s="50"/>
      <c r="G18" s="50"/>
      <c r="H18" s="50"/>
      <c r="I18" s="50"/>
      <c r="J18" s="50"/>
      <c r="K18" s="50"/>
    </row>
    <row r="19" spans="1:11" ht="19.5" customHeight="1" x14ac:dyDescent="0.25">
      <c r="A19" s="56" t="s">
        <v>17</v>
      </c>
      <c r="B19" s="57" t="s">
        <v>232</v>
      </c>
      <c r="C19" s="52"/>
      <c r="D19" s="53"/>
      <c r="E19" s="53"/>
      <c r="F19" s="50"/>
      <c r="G19" s="50"/>
      <c r="H19" s="50"/>
      <c r="I19" s="50"/>
      <c r="J19" s="50"/>
      <c r="K19" s="50"/>
    </row>
    <row r="20" spans="1:11" ht="19.5" customHeight="1" x14ac:dyDescent="0.25">
      <c r="A20" s="56"/>
      <c r="B20" s="57"/>
      <c r="C20" s="52"/>
      <c r="D20" s="53"/>
      <c r="E20" s="53"/>
      <c r="F20" s="50"/>
      <c r="G20" s="50"/>
      <c r="H20" s="50"/>
      <c r="I20" s="50"/>
      <c r="J20" s="50"/>
      <c r="K20" s="50"/>
    </row>
    <row r="21" spans="1:11" ht="19.5" customHeight="1" x14ac:dyDescent="0.25">
      <c r="A21" s="56"/>
      <c r="B21" s="57"/>
      <c r="C21" s="52"/>
      <c r="D21" s="53"/>
      <c r="E21" s="53"/>
      <c r="F21" s="50"/>
      <c r="G21" s="50"/>
      <c r="H21" s="50"/>
      <c r="I21" s="50"/>
      <c r="J21" s="50"/>
      <c r="K21" s="50"/>
    </row>
    <row r="22" spans="1:11" ht="19.5" customHeight="1" x14ac:dyDescent="0.25">
      <c r="A22" s="56" t="s">
        <v>18</v>
      </c>
      <c r="B22" s="57" t="s">
        <v>233</v>
      </c>
      <c r="C22" s="52"/>
      <c r="D22" s="53"/>
      <c r="E22" s="53"/>
      <c r="F22" s="50"/>
      <c r="G22" s="50"/>
      <c r="H22" s="50"/>
      <c r="I22" s="50"/>
      <c r="J22" s="50"/>
      <c r="K22" s="50"/>
    </row>
    <row r="23" spans="1:11" ht="19.5" customHeight="1" x14ac:dyDescent="0.25">
      <c r="A23" s="49"/>
      <c r="B23" s="57"/>
      <c r="C23" s="52"/>
      <c r="D23" s="53"/>
      <c r="E23" s="53"/>
      <c r="F23" s="50"/>
      <c r="G23" s="50"/>
      <c r="H23" s="50"/>
      <c r="I23" s="50"/>
      <c r="J23" s="50"/>
      <c r="K23" s="50"/>
    </row>
    <row r="24" spans="1:11" ht="19.5" customHeight="1" x14ac:dyDescent="0.25">
      <c r="A24" s="49"/>
      <c r="B24" s="52"/>
      <c r="C24" s="52"/>
      <c r="D24" s="51"/>
      <c r="E24" s="51"/>
      <c r="F24" s="50"/>
      <c r="G24" s="50"/>
      <c r="H24" s="50"/>
      <c r="I24" s="50"/>
      <c r="J24" s="50"/>
      <c r="K24" s="50"/>
    </row>
  </sheetData>
  <mergeCells count="13">
    <mergeCell ref="A6:K6"/>
    <mergeCell ref="J4:J5"/>
    <mergeCell ref="K4:K5"/>
    <mergeCell ref="H1:K1"/>
    <mergeCell ref="A2:K2"/>
    <mergeCell ref="A4:A5"/>
    <mergeCell ref="B4:B5"/>
    <mergeCell ref="C4:C5"/>
    <mergeCell ref="D4:D5"/>
    <mergeCell ref="E4:E5"/>
    <mergeCell ref="F4:G4"/>
    <mergeCell ref="H4:H5"/>
    <mergeCell ref="I4:I5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R25"/>
  <sheetViews>
    <sheetView workbookViewId="0">
      <selection activeCell="A6" sqref="A6:F6"/>
    </sheetView>
  </sheetViews>
  <sheetFormatPr defaultRowHeight="15" x14ac:dyDescent="0.25"/>
  <cols>
    <col min="1" max="1" width="9.140625" style="23"/>
    <col min="2" max="2" width="18.140625" style="23" customWidth="1"/>
    <col min="3" max="3" width="34.140625" style="23" customWidth="1"/>
    <col min="4" max="4" width="22.85546875" style="23" customWidth="1"/>
    <col min="5" max="6" width="25.5703125" style="23" customWidth="1"/>
    <col min="7" max="16384" width="9.140625" style="23"/>
  </cols>
  <sheetData>
    <row r="1" spans="1:18" ht="77.25" customHeight="1" x14ac:dyDescent="0.25">
      <c r="E1" s="85" t="s">
        <v>235</v>
      </c>
      <c r="F1" s="86"/>
    </row>
    <row r="3" spans="1:18" ht="48" customHeight="1" x14ac:dyDescent="0.25">
      <c r="A3" s="137" t="s">
        <v>236</v>
      </c>
      <c r="B3" s="137"/>
      <c r="C3" s="137"/>
      <c r="D3" s="137"/>
      <c r="E3" s="137"/>
      <c r="F3" s="137"/>
      <c r="G3" s="58"/>
      <c r="H3" s="58"/>
      <c r="I3" s="58"/>
    </row>
    <row r="5" spans="1:18" ht="28.5" x14ac:dyDescent="0.25">
      <c r="A5" s="56" t="s">
        <v>162</v>
      </c>
      <c r="B5" s="56" t="s">
        <v>237</v>
      </c>
      <c r="C5" s="56" t="s">
        <v>238</v>
      </c>
      <c r="D5" s="56" t="s">
        <v>239</v>
      </c>
      <c r="E5" s="56" t="s">
        <v>240</v>
      </c>
      <c r="F5" s="56" t="s">
        <v>241</v>
      </c>
      <c r="G5" s="42"/>
      <c r="H5" s="42"/>
      <c r="I5" s="42"/>
      <c r="J5" s="59"/>
      <c r="K5" s="59"/>
      <c r="L5" s="59"/>
      <c r="M5" s="59"/>
      <c r="N5" s="59"/>
      <c r="O5" s="59"/>
      <c r="P5" s="59"/>
      <c r="Q5" s="59"/>
      <c r="R5" s="59"/>
    </row>
    <row r="6" spans="1:18" ht="50.25" customHeight="1" x14ac:dyDescent="0.25">
      <c r="A6" s="138" t="s">
        <v>313</v>
      </c>
      <c r="B6" s="139"/>
      <c r="C6" s="139"/>
      <c r="D6" s="139"/>
      <c r="E6" s="139"/>
      <c r="F6" s="140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x14ac:dyDescent="0.25">
      <c r="A7" s="60"/>
      <c r="B7" s="60"/>
      <c r="C7" s="60"/>
      <c r="D7" s="46"/>
      <c r="E7" s="46"/>
      <c r="F7" s="46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x14ac:dyDescent="0.25">
      <c r="A8" s="60"/>
      <c r="B8" s="60"/>
      <c r="C8" s="60"/>
      <c r="D8" s="46"/>
      <c r="E8" s="46"/>
      <c r="F8" s="46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1:18" x14ac:dyDescent="0.25">
      <c r="A9" s="60"/>
      <c r="B9" s="60"/>
      <c r="C9" s="60"/>
      <c r="D9" s="46"/>
      <c r="E9" s="46"/>
      <c r="F9" s="46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x14ac:dyDescent="0.25">
      <c r="A10" s="60"/>
      <c r="B10" s="60"/>
      <c r="C10" s="60"/>
      <c r="D10" s="46"/>
      <c r="E10" s="46"/>
      <c r="F10" s="46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1:18" x14ac:dyDescent="0.25">
      <c r="A11" s="60"/>
      <c r="B11" s="60"/>
      <c r="C11" s="60"/>
      <c r="D11" s="46"/>
      <c r="E11" s="46"/>
      <c r="F11" s="4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</row>
    <row r="12" spans="1:18" x14ac:dyDescent="0.25">
      <c r="A12" s="60"/>
      <c r="B12" s="60"/>
      <c r="C12" s="60"/>
      <c r="D12" s="46"/>
      <c r="E12" s="46"/>
      <c r="F12" s="4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</row>
    <row r="13" spans="1:18" x14ac:dyDescent="0.25">
      <c r="A13" s="60"/>
      <c r="B13" s="60"/>
      <c r="C13" s="60"/>
      <c r="D13" s="46"/>
      <c r="E13" s="46"/>
      <c r="F13" s="4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</row>
    <row r="14" spans="1:18" x14ac:dyDescent="0.25">
      <c r="A14" s="60"/>
      <c r="B14" s="60"/>
      <c r="C14" s="60"/>
      <c r="D14" s="46"/>
      <c r="E14" s="46"/>
      <c r="F14" s="4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18" x14ac:dyDescent="0.25"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</row>
    <row r="16" spans="1:18" x14ac:dyDescent="0.25"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  <row r="17" spans="4:18" x14ac:dyDescent="0.25"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4:18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4:18" x14ac:dyDescent="0.25"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</row>
    <row r="20" spans="4:18" x14ac:dyDescent="0.25"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4:18" x14ac:dyDescent="0.25"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</row>
    <row r="22" spans="4:18" x14ac:dyDescent="0.25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</row>
    <row r="23" spans="4:18" x14ac:dyDescent="0.25"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4:18" x14ac:dyDescent="0.25"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4:18" x14ac:dyDescent="0.25"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</sheetData>
  <mergeCells count="3">
    <mergeCell ref="E1:F1"/>
    <mergeCell ref="A3:F3"/>
    <mergeCell ref="A6:F6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'3-илова'!Область_печати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Admin</cp:lastModifiedBy>
  <cp:lastPrinted>2022-01-24T06:46:45Z</cp:lastPrinted>
  <dcterms:created xsi:type="dcterms:W3CDTF">2020-01-15T07:42:43Z</dcterms:created>
  <dcterms:modified xsi:type="dcterms:W3CDTF">2025-12-12T12:32:46Z</dcterms:modified>
</cp:coreProperties>
</file>