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afidinov\Desktop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" l="1"/>
  <c r="H107" i="1"/>
  <c r="H106" i="1"/>
  <c r="H105" i="1"/>
  <c r="H86" i="1"/>
  <c r="H83" i="1"/>
  <c r="H82" i="1"/>
  <c r="H81" i="1"/>
  <c r="H63" i="1"/>
  <c r="H62" i="1"/>
  <c r="H61" i="1"/>
  <c r="H59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</calcChain>
</file>

<file path=xl/sharedStrings.xml><?xml version="1.0" encoding="utf-8"?>
<sst xmlns="http://schemas.openxmlformats.org/spreadsheetml/2006/main" count="312" uniqueCount="190">
  <si>
    <t xml:space="preserve">Ўзбекистон техник жиҳатдан тартибга солиш  агентлиги ва тизим ташкилотлари  балансидаги авторанспорт воситалари  тўғрисида маълумот </t>
  </si>
  <si>
    <t xml:space="preserve">Ташкилот номи </t>
  </si>
  <si>
    <t>№</t>
  </si>
  <si>
    <t>Автотранспорт тури</t>
  </si>
  <si>
    <t>Ишлаб чиқарилган йил</t>
  </si>
  <si>
    <t>Давлат рақами</t>
  </si>
  <si>
    <t>1.</t>
  </si>
  <si>
    <t>Ўзбекистон техник жиҳатдан тартибга солиш агентлиги (Марказий аппарат)</t>
  </si>
  <si>
    <t xml:space="preserve">MALIBU-2 </t>
  </si>
  <si>
    <t>2025</t>
  </si>
  <si>
    <t>01 900 DAV</t>
  </si>
  <si>
    <t>2.</t>
  </si>
  <si>
    <t>SONG PLUS EV CHEMPION BYD</t>
  </si>
  <si>
    <t>01 373 DAV</t>
  </si>
  <si>
    <t>3.</t>
  </si>
  <si>
    <t>01 919 DAV</t>
  </si>
  <si>
    <t>4.</t>
  </si>
  <si>
    <t>01 911 DAV</t>
  </si>
  <si>
    <t>5.</t>
  </si>
  <si>
    <t>2019</t>
  </si>
  <si>
    <t>01 376 DAV</t>
  </si>
  <si>
    <t>6.</t>
  </si>
  <si>
    <t xml:space="preserve">COBALT </t>
  </si>
  <si>
    <t>01 385 PGA</t>
  </si>
  <si>
    <t>2018</t>
  </si>
  <si>
    <t>COBALT</t>
  </si>
  <si>
    <t xml:space="preserve">LACETTI  </t>
  </si>
  <si>
    <t>2022</t>
  </si>
  <si>
    <t>2013</t>
  </si>
  <si>
    <t>2015</t>
  </si>
  <si>
    <t>LASETTI</t>
  </si>
  <si>
    <t>2020</t>
  </si>
  <si>
    <t>2017</t>
  </si>
  <si>
    <t>2014</t>
  </si>
  <si>
    <t>DAMAS</t>
  </si>
  <si>
    <t>Андижон филиали</t>
  </si>
  <si>
    <t>Бухоро филиали</t>
  </si>
  <si>
    <t>Жиззах филиали</t>
  </si>
  <si>
    <t>2021</t>
  </si>
  <si>
    <t>Кашкадарё филиали</t>
  </si>
  <si>
    <t>Кораколпок филиали</t>
  </si>
  <si>
    <t>Кукон филиали</t>
  </si>
  <si>
    <t>Навоий филиали</t>
  </si>
  <si>
    <t>Наманган филиали</t>
  </si>
  <si>
    <t>Олмалик филиали</t>
  </si>
  <si>
    <t>Самарканд филиали</t>
  </si>
  <si>
    <t>Сирдарё филиали</t>
  </si>
  <si>
    <t>Сурхондарё филиали</t>
  </si>
  <si>
    <t>Фаргона филиали</t>
  </si>
  <si>
    <t xml:space="preserve">DAMAS </t>
  </si>
  <si>
    <t>Хоразм филиали</t>
  </si>
  <si>
    <t>BYD SONG PLUS CHAMPION</t>
  </si>
  <si>
    <t>"Ўзбeкистон миллий мeтрология институти" давлат муассасаси ("ЎзММИ" ДМ)</t>
  </si>
  <si>
    <t>2024</t>
  </si>
  <si>
    <t>01 110 EСА</t>
  </si>
  <si>
    <t>BYD CHAZOR</t>
  </si>
  <si>
    <t>01 545 DAV</t>
  </si>
  <si>
    <t>01 020 MAA</t>
  </si>
  <si>
    <t>01 033 FEА</t>
  </si>
  <si>
    <t>01 232 OCA</t>
  </si>
  <si>
    <t>КаМАЗ</t>
  </si>
  <si>
    <t>01 691 RDA</t>
  </si>
  <si>
    <t>NEKSIYA</t>
  </si>
  <si>
    <t>01 692 WFA</t>
  </si>
  <si>
    <t>ГАЗ-330202</t>
  </si>
  <si>
    <t>2008</t>
  </si>
  <si>
    <t>01 491 НВА</t>
  </si>
  <si>
    <t>01 647 REA</t>
  </si>
  <si>
    <t>01 648 REA</t>
  </si>
  <si>
    <t>01 167 MFA</t>
  </si>
  <si>
    <t>01 168 MFA</t>
  </si>
  <si>
    <t>01 169 MFA</t>
  </si>
  <si>
    <t>01 172 MFA</t>
  </si>
  <si>
    <t>01 408HGA</t>
  </si>
  <si>
    <t>01 367 ЕHA</t>
  </si>
  <si>
    <t>01 368 ЕHA</t>
  </si>
  <si>
    <t>ГАЗ А31R3360</t>
  </si>
  <si>
    <t>01 369 ЕHA</t>
  </si>
  <si>
    <t>Volkswagen Caddy</t>
  </si>
  <si>
    <t>01 042 UHA</t>
  </si>
  <si>
    <t>HYUNDAI H-1              (микроавтобус)</t>
  </si>
  <si>
    <t>01 733 UDA</t>
  </si>
  <si>
    <t>01 360 UHA</t>
  </si>
  <si>
    <t>95 707 MАА</t>
  </si>
  <si>
    <t>ГАЗ 3110</t>
  </si>
  <si>
    <t>95 074 КАА</t>
  </si>
  <si>
    <t>Ваз 2170</t>
  </si>
  <si>
    <t>95 188 ААА</t>
  </si>
  <si>
    <t>95 788 GAA</t>
  </si>
  <si>
    <t>95 188 FAA</t>
  </si>
  <si>
    <t>95 691 ZAA</t>
  </si>
  <si>
    <t>95 657 EBA</t>
  </si>
  <si>
    <t>01 860 RJA</t>
  </si>
  <si>
    <t>60 030 ААА</t>
  </si>
  <si>
    <t>60 366 ОАА</t>
  </si>
  <si>
    <t>ЗИЛ-130</t>
  </si>
  <si>
    <t>60 462 ЕАА</t>
  </si>
  <si>
    <t>60 463 ЕАА</t>
  </si>
  <si>
    <t>01 869 BJA</t>
  </si>
  <si>
    <t>60 862 НBA</t>
  </si>
  <si>
    <t>80 484 SAA</t>
  </si>
  <si>
    <t>MATIZ</t>
  </si>
  <si>
    <t>80 012 EBA</t>
  </si>
  <si>
    <t>80 525 JBA</t>
  </si>
  <si>
    <t>Бекобод филиали</t>
  </si>
  <si>
    <t>10 351 NBA</t>
  </si>
  <si>
    <t>10 532 RBA</t>
  </si>
  <si>
    <t>10 317 LBA</t>
  </si>
  <si>
    <t>10 345 RAA</t>
  </si>
  <si>
    <t>25 146 NАА</t>
  </si>
  <si>
    <t>25 491 ЕАА</t>
  </si>
  <si>
    <t>25 997 ДАА</t>
  </si>
  <si>
    <t>25 373 JАА</t>
  </si>
  <si>
    <t>НИВА</t>
  </si>
  <si>
    <t>2005</t>
  </si>
  <si>
    <t>25 996 DAA</t>
  </si>
  <si>
    <t>70 148 DAV</t>
  </si>
  <si>
    <t>70 362 EBA</t>
  </si>
  <si>
    <t>70 364 EBA</t>
  </si>
  <si>
    <t>70 379 НВA</t>
  </si>
  <si>
    <t>ЗИЛ-138</t>
  </si>
  <si>
    <t>70 397 GAA</t>
  </si>
  <si>
    <t>70 663 RAA</t>
  </si>
  <si>
    <t>01 870 BJA</t>
  </si>
  <si>
    <t>85 973 ААА</t>
  </si>
  <si>
    <t>85 778 FAA</t>
  </si>
  <si>
    <t>85 974 ААА</t>
  </si>
  <si>
    <t xml:space="preserve">85 727 SAA </t>
  </si>
  <si>
    <t>85 667 ТАА</t>
  </si>
  <si>
    <t>01 461 OJA</t>
  </si>
  <si>
    <t>50 272 ВАА</t>
  </si>
  <si>
    <t>50 825 XAA</t>
  </si>
  <si>
    <t>50 664 ЕАА</t>
  </si>
  <si>
    <t>01 871 BJA</t>
  </si>
  <si>
    <t>30 156 FBA</t>
  </si>
  <si>
    <t>30 420 EAA</t>
  </si>
  <si>
    <t>30 377 EAA</t>
  </si>
  <si>
    <t>30 418 EAA</t>
  </si>
  <si>
    <t>30 372 EAA</t>
  </si>
  <si>
    <t>30 416 EAA</t>
  </si>
  <si>
    <t>01 462 OJA</t>
  </si>
  <si>
    <t>75 265 XAA</t>
  </si>
  <si>
    <t>75 264 XAA</t>
  </si>
  <si>
    <t>75 326 XAA</t>
  </si>
  <si>
    <t>ISUZU</t>
  </si>
  <si>
    <t>75 085 RAA</t>
  </si>
  <si>
    <t>75 261 XAA</t>
  </si>
  <si>
    <t>01 463 OJA</t>
  </si>
  <si>
    <t>20 977 ДАА</t>
  </si>
  <si>
    <t>20 037 ОАА</t>
  </si>
  <si>
    <t>20 196 ДАА</t>
  </si>
  <si>
    <t>20 739 SAA</t>
  </si>
  <si>
    <t>01 872 BJA</t>
  </si>
  <si>
    <t>40 646 DBA</t>
  </si>
  <si>
    <t>40 456 WAA</t>
  </si>
  <si>
    <t>40 258 JBA</t>
  </si>
  <si>
    <t>40 542 DAA</t>
  </si>
  <si>
    <t>ГАЗ 5311</t>
  </si>
  <si>
    <t>40 548 DAA</t>
  </si>
  <si>
    <t>01 873 BJA</t>
  </si>
  <si>
    <t>90 732 АВА</t>
  </si>
  <si>
    <t>90 487 FAA</t>
  </si>
  <si>
    <t>90 113 FAA</t>
  </si>
  <si>
    <t>90 640 СBA</t>
  </si>
  <si>
    <t>01 465 OSA</t>
  </si>
  <si>
    <t>90 245 DAA</t>
  </si>
  <si>
    <t>90 324 DBA</t>
  </si>
  <si>
    <t>40 434 WAA</t>
  </si>
  <si>
    <t>40 434 BAA</t>
  </si>
  <si>
    <t>40 577 MAA</t>
  </si>
  <si>
    <t>01 874 BJA</t>
  </si>
  <si>
    <t>10 903 VBA</t>
  </si>
  <si>
    <t>10 689 OAA</t>
  </si>
  <si>
    <t>10 925VBA</t>
  </si>
  <si>
    <t>01 861 RJA</t>
  </si>
  <si>
    <t>Чирчик филиали</t>
  </si>
  <si>
    <t>10 090 VAA</t>
  </si>
  <si>
    <t>10 024 ОВА</t>
  </si>
  <si>
    <t>10 841 UAA</t>
  </si>
  <si>
    <t>10 212 ZBA</t>
  </si>
  <si>
    <t>ЗИЛ</t>
  </si>
  <si>
    <t>10 831 СВА</t>
  </si>
  <si>
    <t>Балансга олинган вақти</t>
  </si>
  <si>
    <t>Қиймати</t>
  </si>
  <si>
    <t>Сақлаш харажатлари</t>
  </si>
  <si>
    <t>Ҳисобот даврида ҳаракатланган масофаси</t>
  </si>
  <si>
    <t>0</t>
  </si>
  <si>
    <t>13416000</t>
  </si>
  <si>
    <t>18916304</t>
  </si>
  <si>
    <t>92000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</si>
</sst>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b/>
      <sz val="12"/>
      <color theme="1"/>
      <name val="Arial"/>
      <charset val="204"/>
    </font>
    <font>
      <sz val="12"/>
      <color theme="1"/>
      <name val="Arial"/>
      <charset val="204"/>
    </font>
    <font>
      <b/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49" fontId="4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zoomScale="90" zoomScaleNormal="90" workbookViewId="0">
      <selection activeCell="S8" sqref="S8"/>
    </sheetView>
  </sheetViews>
  <sheetFormatPr defaultColWidth="9" defaultRowHeight="15"/>
  <cols>
    <col min="1" max="1" width="41.5703125" customWidth="1"/>
    <col min="2" max="2" width="8.5703125" customWidth="1"/>
    <col min="3" max="3" width="35.85546875" customWidth="1"/>
    <col min="4" max="4" width="11" customWidth="1"/>
    <col min="5" max="5" width="19.140625" customWidth="1"/>
    <col min="6" max="7" width="14.28515625" customWidth="1"/>
    <col min="8" max="8" width="17.28515625" customWidth="1"/>
    <col min="9" max="9" width="18.140625" customWidth="1"/>
  </cols>
  <sheetData>
    <row r="1" spans="1:11" ht="50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63">
      <c r="A2" s="1" t="s">
        <v>1</v>
      </c>
      <c r="B2" s="1" t="s">
        <v>2</v>
      </c>
      <c r="C2" s="10" t="s">
        <v>3</v>
      </c>
      <c r="D2" s="10" t="s">
        <v>4</v>
      </c>
      <c r="E2" s="10" t="s">
        <v>5</v>
      </c>
      <c r="F2" s="11" t="s">
        <v>182</v>
      </c>
      <c r="G2" s="10" t="s">
        <v>183</v>
      </c>
      <c r="H2" s="11" t="s">
        <v>184</v>
      </c>
      <c r="I2" s="10" t="s">
        <v>185</v>
      </c>
      <c r="K2" s="9"/>
    </row>
    <row r="3" spans="1:11" ht="29.25" customHeight="1">
      <c r="A3" s="41" t="s">
        <v>7</v>
      </c>
      <c r="B3" s="2" t="s">
        <v>6</v>
      </c>
      <c r="C3" s="12" t="s">
        <v>8</v>
      </c>
      <c r="D3" s="2" t="s">
        <v>9</v>
      </c>
      <c r="E3" s="5" t="s">
        <v>10</v>
      </c>
      <c r="F3" s="6">
        <v>45733</v>
      </c>
      <c r="G3" s="7">
        <v>419000960</v>
      </c>
      <c r="H3" s="7">
        <v>896000</v>
      </c>
      <c r="I3" s="7">
        <v>2219</v>
      </c>
      <c r="K3" s="8"/>
    </row>
    <row r="4" spans="1:11" ht="30">
      <c r="A4" s="39"/>
      <c r="B4" s="2" t="s">
        <v>11</v>
      </c>
      <c r="C4" s="12" t="s">
        <v>12</v>
      </c>
      <c r="D4" s="2" t="s">
        <v>9</v>
      </c>
      <c r="E4" s="5" t="s">
        <v>13</v>
      </c>
      <c r="F4" s="6">
        <v>45684</v>
      </c>
      <c r="G4" s="7">
        <v>423400000</v>
      </c>
      <c r="H4" s="7">
        <v>448000</v>
      </c>
      <c r="I4" s="7">
        <v>2043</v>
      </c>
      <c r="K4" s="8"/>
    </row>
    <row r="5" spans="1:11" ht="30">
      <c r="A5" s="39"/>
      <c r="B5" s="2" t="s">
        <v>14</v>
      </c>
      <c r="C5" s="12" t="s">
        <v>12</v>
      </c>
      <c r="D5" s="2" t="s">
        <v>9</v>
      </c>
      <c r="E5" s="5" t="s">
        <v>15</v>
      </c>
      <c r="F5" s="6">
        <v>45684</v>
      </c>
      <c r="G5" s="7">
        <v>423400000</v>
      </c>
      <c r="H5" s="7">
        <v>448000</v>
      </c>
      <c r="I5" s="7">
        <v>2667</v>
      </c>
      <c r="K5" s="8"/>
    </row>
    <row r="6" spans="1:11" ht="30">
      <c r="A6" s="39"/>
      <c r="B6" s="2" t="s">
        <v>16</v>
      </c>
      <c r="C6" s="12" t="s">
        <v>12</v>
      </c>
      <c r="D6" s="2" t="s">
        <v>9</v>
      </c>
      <c r="E6" s="5" t="s">
        <v>17</v>
      </c>
      <c r="F6" s="6">
        <v>45684</v>
      </c>
      <c r="G6" s="7">
        <v>423400000</v>
      </c>
      <c r="H6" s="7">
        <v>694400</v>
      </c>
      <c r="I6" s="7">
        <v>2796</v>
      </c>
      <c r="K6" s="8"/>
    </row>
    <row r="7" spans="1:11" ht="23.25" customHeight="1">
      <c r="A7" s="39"/>
      <c r="B7" s="2" t="s">
        <v>18</v>
      </c>
      <c r="C7" s="4" t="s">
        <v>26</v>
      </c>
      <c r="D7" s="3" t="s">
        <v>19</v>
      </c>
      <c r="E7" s="5" t="s">
        <v>20</v>
      </c>
      <c r="F7" s="6">
        <v>43677</v>
      </c>
      <c r="G7" s="7">
        <v>182355635</v>
      </c>
      <c r="H7" s="7">
        <v>390000</v>
      </c>
      <c r="I7" s="7">
        <v>6064</v>
      </c>
      <c r="K7" s="8"/>
    </row>
    <row r="8" spans="1:11" ht="26.25" customHeight="1">
      <c r="A8" s="40"/>
      <c r="B8" s="2" t="s">
        <v>21</v>
      </c>
      <c r="C8" s="13" t="s">
        <v>22</v>
      </c>
      <c r="D8" s="3">
        <v>2019</v>
      </c>
      <c r="E8" s="5" t="s">
        <v>23</v>
      </c>
      <c r="F8" s="6">
        <v>43746</v>
      </c>
      <c r="G8" s="7">
        <v>116261550</v>
      </c>
      <c r="H8" s="7">
        <v>390000</v>
      </c>
      <c r="I8" s="7">
        <v>6735</v>
      </c>
      <c r="K8" s="8"/>
    </row>
    <row r="9" spans="1:11" ht="15.75">
      <c r="A9" s="34"/>
      <c r="B9" s="34"/>
      <c r="C9" s="34"/>
      <c r="D9" s="34"/>
      <c r="E9" s="35"/>
      <c r="F9" s="5"/>
      <c r="G9" s="5"/>
      <c r="H9" s="5"/>
      <c r="I9" s="5"/>
      <c r="K9" s="9"/>
    </row>
    <row r="10" spans="1:11" s="9" customFormat="1" ht="21" customHeight="1">
      <c r="A10" s="36" t="s">
        <v>52</v>
      </c>
      <c r="B10" s="14">
        <v>1</v>
      </c>
      <c r="C10" s="15" t="s">
        <v>51</v>
      </c>
      <c r="D10" s="16" t="s">
        <v>53</v>
      </c>
      <c r="E10" s="17" t="s">
        <v>54</v>
      </c>
      <c r="F10" s="14" t="s">
        <v>53</v>
      </c>
      <c r="G10" s="18">
        <v>365803571.43000001</v>
      </c>
      <c r="H10" s="18">
        <v>0</v>
      </c>
      <c r="I10" s="18">
        <v>56733</v>
      </c>
    </row>
    <row r="11" spans="1:11" s="9" customFormat="1" ht="21" customHeight="1">
      <c r="A11" s="37"/>
      <c r="B11" s="14">
        <f>B10+1</f>
        <v>2</v>
      </c>
      <c r="C11" s="15" t="s">
        <v>55</v>
      </c>
      <c r="D11" s="16" t="s">
        <v>53</v>
      </c>
      <c r="E11" s="16" t="s">
        <v>56</v>
      </c>
      <c r="F11" s="14" t="s">
        <v>53</v>
      </c>
      <c r="G11" s="18">
        <v>264460714.28999999</v>
      </c>
      <c r="H11" s="18">
        <v>0</v>
      </c>
      <c r="I11" s="18">
        <v>37414</v>
      </c>
    </row>
    <row r="12" spans="1:11" s="9" customFormat="1" ht="21" customHeight="1">
      <c r="A12" s="37"/>
      <c r="B12" s="14">
        <f t="shared" ref="B12:B75" si="0">B11+1</f>
        <v>3</v>
      </c>
      <c r="C12" s="19" t="s">
        <v>30</v>
      </c>
      <c r="D12" s="20" t="s">
        <v>32</v>
      </c>
      <c r="E12" s="17" t="s">
        <v>57</v>
      </c>
      <c r="F12" s="21" t="s">
        <v>32</v>
      </c>
      <c r="G12" s="18">
        <v>123252137.73</v>
      </c>
      <c r="H12" s="18">
        <v>2230000</v>
      </c>
      <c r="I12" s="18">
        <v>327562</v>
      </c>
    </row>
    <row r="13" spans="1:11" s="9" customFormat="1" ht="21" customHeight="1">
      <c r="A13" s="37"/>
      <c r="B13" s="14">
        <f t="shared" si="0"/>
        <v>4</v>
      </c>
      <c r="C13" s="19" t="s">
        <v>30</v>
      </c>
      <c r="D13" s="20" t="s">
        <v>29</v>
      </c>
      <c r="E13" s="17" t="s">
        <v>58</v>
      </c>
      <c r="F13" s="21" t="s">
        <v>32</v>
      </c>
      <c r="G13" s="18">
        <v>72106180</v>
      </c>
      <c r="H13" s="18">
        <v>1420000</v>
      </c>
      <c r="I13" s="18">
        <v>244546</v>
      </c>
    </row>
    <row r="14" spans="1:11" s="9" customFormat="1" ht="21" customHeight="1">
      <c r="A14" s="37"/>
      <c r="B14" s="14">
        <f t="shared" si="0"/>
        <v>5</v>
      </c>
      <c r="C14" s="22" t="s">
        <v>25</v>
      </c>
      <c r="D14" s="20" t="s">
        <v>28</v>
      </c>
      <c r="E14" s="17" t="s">
        <v>59</v>
      </c>
      <c r="F14" s="21">
        <v>2020</v>
      </c>
      <c r="G14" s="18">
        <v>58739738.229999997</v>
      </c>
      <c r="H14" s="18">
        <v>950000</v>
      </c>
      <c r="I14" s="18">
        <v>233349</v>
      </c>
    </row>
    <row r="15" spans="1:11" s="9" customFormat="1" ht="21" customHeight="1">
      <c r="A15" s="37"/>
      <c r="B15" s="14">
        <f t="shared" si="0"/>
        <v>6</v>
      </c>
      <c r="C15" s="22" t="s">
        <v>60</v>
      </c>
      <c r="D15" s="20" t="s">
        <v>33</v>
      </c>
      <c r="E15" s="17" t="s">
        <v>61</v>
      </c>
      <c r="F15" s="21" t="s">
        <v>32</v>
      </c>
      <c r="G15" s="18">
        <v>377304924.31999999</v>
      </c>
      <c r="H15" s="18">
        <v>0</v>
      </c>
      <c r="I15" s="18">
        <v>105630</v>
      </c>
    </row>
    <row r="16" spans="1:11" s="9" customFormat="1" ht="21" customHeight="1">
      <c r="A16" s="37"/>
      <c r="B16" s="14">
        <f t="shared" si="0"/>
        <v>7</v>
      </c>
      <c r="C16" s="22" t="s">
        <v>62</v>
      </c>
      <c r="D16" s="20" t="s">
        <v>24</v>
      </c>
      <c r="E16" s="17" t="s">
        <v>63</v>
      </c>
      <c r="F16" s="21">
        <v>2019</v>
      </c>
      <c r="G16" s="18">
        <v>91115257.549999997</v>
      </c>
      <c r="H16" s="18">
        <v>0</v>
      </c>
      <c r="I16" s="18">
        <v>208584</v>
      </c>
    </row>
    <row r="17" spans="1:9" s="9" customFormat="1" ht="21" customHeight="1">
      <c r="A17" s="37"/>
      <c r="B17" s="14">
        <f t="shared" si="0"/>
        <v>8</v>
      </c>
      <c r="C17" s="22" t="s">
        <v>64</v>
      </c>
      <c r="D17" s="20" t="s">
        <v>65</v>
      </c>
      <c r="E17" s="17" t="s">
        <v>66</v>
      </c>
      <c r="F17" s="21" t="s">
        <v>32</v>
      </c>
      <c r="G17" s="18">
        <v>32804205.84</v>
      </c>
      <c r="H17" s="18">
        <v>0</v>
      </c>
      <c r="I17" s="18">
        <v>207608</v>
      </c>
    </row>
    <row r="18" spans="1:9" s="9" customFormat="1" ht="21" customHeight="1">
      <c r="A18" s="37"/>
      <c r="B18" s="14">
        <f t="shared" si="0"/>
        <v>9</v>
      </c>
      <c r="C18" s="22" t="s">
        <v>34</v>
      </c>
      <c r="D18" s="20" t="s">
        <v>32</v>
      </c>
      <c r="E18" s="17" t="s">
        <v>67</v>
      </c>
      <c r="F18" s="21" t="s">
        <v>32</v>
      </c>
      <c r="G18" s="18">
        <v>33463040</v>
      </c>
      <c r="H18" s="18">
        <v>0</v>
      </c>
      <c r="I18" s="18">
        <v>197242</v>
      </c>
    </row>
    <row r="19" spans="1:9" s="9" customFormat="1" ht="21" customHeight="1">
      <c r="A19" s="37"/>
      <c r="B19" s="14">
        <f t="shared" si="0"/>
        <v>10</v>
      </c>
      <c r="C19" s="22" t="s">
        <v>34</v>
      </c>
      <c r="D19" s="20" t="s">
        <v>32</v>
      </c>
      <c r="E19" s="17" t="s">
        <v>68</v>
      </c>
      <c r="F19" s="21" t="s">
        <v>32</v>
      </c>
      <c r="G19" s="18">
        <v>33463040</v>
      </c>
      <c r="H19" s="18">
        <v>0</v>
      </c>
      <c r="I19" s="18">
        <v>284840</v>
      </c>
    </row>
    <row r="20" spans="1:9" s="9" customFormat="1" ht="21" customHeight="1">
      <c r="A20" s="37"/>
      <c r="B20" s="14">
        <f t="shared" si="0"/>
        <v>11</v>
      </c>
      <c r="C20" s="22" t="s">
        <v>34</v>
      </c>
      <c r="D20" s="20" t="s">
        <v>24</v>
      </c>
      <c r="E20" s="17" t="s">
        <v>69</v>
      </c>
      <c r="F20" s="21" t="s">
        <v>24</v>
      </c>
      <c r="G20" s="18">
        <v>56013112.200000003</v>
      </c>
      <c r="H20" s="18">
        <v>1120000</v>
      </c>
      <c r="I20" s="18">
        <v>211226</v>
      </c>
    </row>
    <row r="21" spans="1:9" s="9" customFormat="1" ht="21" customHeight="1">
      <c r="A21" s="37"/>
      <c r="B21" s="14">
        <f t="shared" si="0"/>
        <v>12</v>
      </c>
      <c r="C21" s="22" t="s">
        <v>34</v>
      </c>
      <c r="D21" s="20" t="s">
        <v>24</v>
      </c>
      <c r="E21" s="17" t="s">
        <v>70</v>
      </c>
      <c r="F21" s="21" t="s">
        <v>24</v>
      </c>
      <c r="G21" s="18">
        <v>56013112.200000003</v>
      </c>
      <c r="H21" s="18">
        <v>700000</v>
      </c>
      <c r="I21" s="18">
        <v>222304</v>
      </c>
    </row>
    <row r="22" spans="1:9" s="9" customFormat="1" ht="21" customHeight="1">
      <c r="A22" s="37"/>
      <c r="B22" s="14">
        <f t="shared" si="0"/>
        <v>13</v>
      </c>
      <c r="C22" s="22" t="s">
        <v>34</v>
      </c>
      <c r="D22" s="20" t="s">
        <v>24</v>
      </c>
      <c r="E22" s="17" t="s">
        <v>71</v>
      </c>
      <c r="F22" s="21" t="s">
        <v>24</v>
      </c>
      <c r="G22" s="18">
        <v>56013112.200000003</v>
      </c>
      <c r="H22" s="18">
        <v>1250000</v>
      </c>
      <c r="I22" s="18">
        <v>160520</v>
      </c>
    </row>
    <row r="23" spans="1:9" s="9" customFormat="1" ht="21" customHeight="1">
      <c r="A23" s="37"/>
      <c r="B23" s="14">
        <f t="shared" si="0"/>
        <v>14</v>
      </c>
      <c r="C23" s="22" t="s">
        <v>34</v>
      </c>
      <c r="D23" s="20" t="s">
        <v>24</v>
      </c>
      <c r="E23" s="17" t="s">
        <v>72</v>
      </c>
      <c r="F23" s="21" t="s">
        <v>24</v>
      </c>
      <c r="G23" s="18">
        <v>52913112.200000003</v>
      </c>
      <c r="H23" s="18">
        <v>0</v>
      </c>
      <c r="I23" s="18">
        <v>168751</v>
      </c>
    </row>
    <row r="24" spans="1:9" s="9" customFormat="1" ht="21" customHeight="1">
      <c r="A24" s="37"/>
      <c r="B24" s="14">
        <f t="shared" si="0"/>
        <v>15</v>
      </c>
      <c r="C24" s="22" t="s">
        <v>34</v>
      </c>
      <c r="D24" s="20" t="s">
        <v>19</v>
      </c>
      <c r="E24" s="17" t="s">
        <v>73</v>
      </c>
      <c r="F24" s="21">
        <v>2019</v>
      </c>
      <c r="G24" s="18">
        <v>65208138.600000001</v>
      </c>
      <c r="H24" s="18">
        <v>0</v>
      </c>
      <c r="I24" s="18">
        <v>237478</v>
      </c>
    </row>
    <row r="25" spans="1:9" s="9" customFormat="1" ht="21" customHeight="1">
      <c r="A25" s="37"/>
      <c r="B25" s="14">
        <f t="shared" si="0"/>
        <v>16</v>
      </c>
      <c r="C25" s="22" t="s">
        <v>34</v>
      </c>
      <c r="D25" s="20" t="s">
        <v>31</v>
      </c>
      <c r="E25" s="17" t="s">
        <v>74</v>
      </c>
      <c r="F25" s="21">
        <v>2020</v>
      </c>
      <c r="G25" s="18">
        <v>59403844.350000001</v>
      </c>
      <c r="H25" s="18">
        <v>0</v>
      </c>
      <c r="I25" s="18">
        <v>138011</v>
      </c>
    </row>
    <row r="26" spans="1:9" s="9" customFormat="1" ht="21" customHeight="1">
      <c r="A26" s="37"/>
      <c r="B26" s="14">
        <f t="shared" si="0"/>
        <v>17</v>
      </c>
      <c r="C26" s="22" t="s">
        <v>34</v>
      </c>
      <c r="D26" s="20" t="s">
        <v>31</v>
      </c>
      <c r="E26" s="17" t="s">
        <v>75</v>
      </c>
      <c r="F26" s="21">
        <v>2020</v>
      </c>
      <c r="G26" s="18">
        <v>59403844.350000001</v>
      </c>
      <c r="H26" s="18">
        <v>0</v>
      </c>
      <c r="I26" s="18">
        <v>111502</v>
      </c>
    </row>
    <row r="27" spans="1:9" s="9" customFormat="1" ht="21" customHeight="1">
      <c r="A27" s="37"/>
      <c r="B27" s="14">
        <f t="shared" si="0"/>
        <v>18</v>
      </c>
      <c r="C27" s="22" t="s">
        <v>76</v>
      </c>
      <c r="D27" s="20" t="s">
        <v>31</v>
      </c>
      <c r="E27" s="17" t="s">
        <v>77</v>
      </c>
      <c r="F27" s="21">
        <v>2020</v>
      </c>
      <c r="G27" s="18">
        <v>211910726.09</v>
      </c>
      <c r="H27" s="18">
        <v>0</v>
      </c>
      <c r="I27" s="18">
        <v>22584</v>
      </c>
    </row>
    <row r="28" spans="1:9" s="9" customFormat="1" ht="21" customHeight="1">
      <c r="A28" s="37"/>
      <c r="B28" s="14">
        <f t="shared" si="0"/>
        <v>19</v>
      </c>
      <c r="C28" s="22" t="s">
        <v>78</v>
      </c>
      <c r="D28" s="20" t="s">
        <v>31</v>
      </c>
      <c r="E28" s="17" t="s">
        <v>79</v>
      </c>
      <c r="F28" s="21">
        <v>2021</v>
      </c>
      <c r="G28" s="18">
        <v>248961913.03999999</v>
      </c>
      <c r="H28" s="18">
        <v>2450000</v>
      </c>
      <c r="I28" s="18">
        <v>47526</v>
      </c>
    </row>
    <row r="29" spans="1:9" s="9" customFormat="1" ht="21" customHeight="1">
      <c r="A29" s="37"/>
      <c r="B29" s="14">
        <f t="shared" si="0"/>
        <v>20</v>
      </c>
      <c r="C29" s="23" t="s">
        <v>80</v>
      </c>
      <c r="D29" s="24">
        <v>2019</v>
      </c>
      <c r="E29" s="25" t="s">
        <v>81</v>
      </c>
      <c r="F29" s="21">
        <v>2022</v>
      </c>
      <c r="G29" s="18">
        <v>238122703.22</v>
      </c>
      <c r="H29" s="18">
        <v>1900000</v>
      </c>
      <c r="I29" s="18">
        <v>38668</v>
      </c>
    </row>
    <row r="30" spans="1:9" s="9" customFormat="1" ht="21" customHeight="1">
      <c r="A30" s="37"/>
      <c r="B30" s="14">
        <f t="shared" si="0"/>
        <v>21</v>
      </c>
      <c r="C30" s="22" t="s">
        <v>76</v>
      </c>
      <c r="D30" s="20" t="s">
        <v>38</v>
      </c>
      <c r="E30" s="17" t="s">
        <v>82</v>
      </c>
      <c r="F30" s="21">
        <v>2021</v>
      </c>
      <c r="G30" s="18">
        <v>215837500</v>
      </c>
      <c r="H30" s="18">
        <v>0</v>
      </c>
      <c r="I30" s="18">
        <v>29988</v>
      </c>
    </row>
    <row r="31" spans="1:9" s="9" customFormat="1" ht="21" customHeight="1">
      <c r="A31" s="32" t="s">
        <v>40</v>
      </c>
      <c r="B31" s="14">
        <f t="shared" si="0"/>
        <v>22</v>
      </c>
      <c r="C31" s="19" t="s">
        <v>30</v>
      </c>
      <c r="D31" s="20">
        <v>2013</v>
      </c>
      <c r="E31" s="20" t="s">
        <v>83</v>
      </c>
      <c r="F31" s="26">
        <v>2020</v>
      </c>
      <c r="G31" s="27">
        <v>837595.18</v>
      </c>
      <c r="H31" s="27">
        <v>3365000</v>
      </c>
      <c r="I31" s="27">
        <v>157848</v>
      </c>
    </row>
    <row r="32" spans="1:9" s="9" customFormat="1" ht="21" customHeight="1">
      <c r="A32" s="32"/>
      <c r="B32" s="14">
        <f t="shared" si="0"/>
        <v>23</v>
      </c>
      <c r="C32" s="22" t="s">
        <v>84</v>
      </c>
      <c r="D32" s="20">
        <v>2000</v>
      </c>
      <c r="E32" s="20" t="s">
        <v>85</v>
      </c>
      <c r="F32" s="26">
        <v>2020</v>
      </c>
      <c r="G32" s="27">
        <v>0.46</v>
      </c>
      <c r="H32" s="27">
        <v>0</v>
      </c>
      <c r="I32" s="27">
        <v>0</v>
      </c>
    </row>
    <row r="33" spans="1:9" s="9" customFormat="1" ht="21" customHeight="1">
      <c r="A33" s="32"/>
      <c r="B33" s="14">
        <f t="shared" si="0"/>
        <v>24</v>
      </c>
      <c r="C33" s="22" t="s">
        <v>86</v>
      </c>
      <c r="D33" s="20">
        <v>2007</v>
      </c>
      <c r="E33" s="20" t="s">
        <v>87</v>
      </c>
      <c r="F33" s="26">
        <v>2020</v>
      </c>
      <c r="G33" s="27">
        <v>232705.18</v>
      </c>
      <c r="H33" s="27">
        <v>0</v>
      </c>
      <c r="I33" s="27">
        <v>0</v>
      </c>
    </row>
    <row r="34" spans="1:9" s="9" customFormat="1" ht="21" customHeight="1">
      <c r="A34" s="32"/>
      <c r="B34" s="14">
        <f t="shared" si="0"/>
        <v>25</v>
      </c>
      <c r="C34" s="22" t="s">
        <v>34</v>
      </c>
      <c r="D34" s="20">
        <v>2011</v>
      </c>
      <c r="E34" s="20" t="s">
        <v>88</v>
      </c>
      <c r="F34" s="26">
        <v>2020</v>
      </c>
      <c r="G34" s="27">
        <v>262185</v>
      </c>
      <c r="H34" s="27">
        <v>0</v>
      </c>
      <c r="I34" s="27">
        <v>43315</v>
      </c>
    </row>
    <row r="35" spans="1:9" s="9" customFormat="1" ht="21" customHeight="1">
      <c r="A35" s="32"/>
      <c r="B35" s="14">
        <f t="shared" si="0"/>
        <v>26</v>
      </c>
      <c r="C35" s="22" t="s">
        <v>34</v>
      </c>
      <c r="D35" s="20">
        <v>2008</v>
      </c>
      <c r="E35" s="20" t="s">
        <v>89</v>
      </c>
      <c r="F35" s="26">
        <v>2020</v>
      </c>
      <c r="G35" s="27">
        <v>178309.82</v>
      </c>
      <c r="H35" s="27">
        <v>0</v>
      </c>
      <c r="I35" s="27">
        <v>28382</v>
      </c>
    </row>
    <row r="36" spans="1:9" s="9" customFormat="1" ht="21" customHeight="1">
      <c r="A36" s="32"/>
      <c r="B36" s="14">
        <f t="shared" si="0"/>
        <v>27</v>
      </c>
      <c r="C36" s="22" t="s">
        <v>62</v>
      </c>
      <c r="D36" s="20">
        <v>2014</v>
      </c>
      <c r="E36" s="20" t="s">
        <v>90</v>
      </c>
      <c r="F36" s="26">
        <v>2021</v>
      </c>
      <c r="G36" s="27">
        <v>0</v>
      </c>
      <c r="H36" s="27">
        <v>2360000</v>
      </c>
      <c r="I36" s="27">
        <v>40041</v>
      </c>
    </row>
    <row r="37" spans="1:9" s="9" customFormat="1" ht="21" customHeight="1">
      <c r="A37" s="32"/>
      <c r="B37" s="14">
        <f t="shared" si="0"/>
        <v>28</v>
      </c>
      <c r="C37" s="19" t="s">
        <v>30</v>
      </c>
      <c r="D37" s="20">
        <v>2015</v>
      </c>
      <c r="E37" s="20" t="s">
        <v>91</v>
      </c>
      <c r="F37" s="26">
        <v>2022</v>
      </c>
      <c r="G37" s="27">
        <v>22011174.100000001</v>
      </c>
      <c r="H37" s="27"/>
      <c r="I37" s="27"/>
    </row>
    <row r="38" spans="1:9" s="9" customFormat="1" ht="21" customHeight="1">
      <c r="A38" s="32"/>
      <c r="B38" s="14">
        <f t="shared" si="0"/>
        <v>29</v>
      </c>
      <c r="C38" s="22" t="s">
        <v>78</v>
      </c>
      <c r="D38" s="20">
        <v>2020</v>
      </c>
      <c r="E38" s="20" t="s">
        <v>92</v>
      </c>
      <c r="F38" s="26">
        <v>2022</v>
      </c>
      <c r="G38" s="27">
        <v>126288912.88</v>
      </c>
      <c r="H38" s="27">
        <v>4120000</v>
      </c>
      <c r="I38" s="27">
        <v>133379</v>
      </c>
    </row>
    <row r="39" spans="1:9" s="9" customFormat="1" ht="21" customHeight="1">
      <c r="A39" s="32" t="s">
        <v>35</v>
      </c>
      <c r="B39" s="14">
        <f t="shared" si="0"/>
        <v>30</v>
      </c>
      <c r="C39" s="22" t="s">
        <v>25</v>
      </c>
      <c r="D39" s="20">
        <v>2014</v>
      </c>
      <c r="E39" s="17" t="s">
        <v>93</v>
      </c>
      <c r="F39" s="26">
        <v>2020</v>
      </c>
      <c r="G39" s="27">
        <v>56108474.5</v>
      </c>
      <c r="H39" s="27">
        <v>1810000</v>
      </c>
      <c r="I39" s="27">
        <v>105806</v>
      </c>
    </row>
    <row r="40" spans="1:9" s="9" customFormat="1" ht="21" customHeight="1">
      <c r="A40" s="32"/>
      <c r="B40" s="14">
        <f t="shared" si="0"/>
        <v>31</v>
      </c>
      <c r="C40" s="22" t="s">
        <v>34</v>
      </c>
      <c r="D40" s="20">
        <v>2013</v>
      </c>
      <c r="E40" s="17" t="s">
        <v>94</v>
      </c>
      <c r="F40" s="26">
        <v>2020</v>
      </c>
      <c r="G40" s="27">
        <v>11171050.41</v>
      </c>
      <c r="H40" s="27">
        <v>3100000</v>
      </c>
      <c r="I40" s="27">
        <v>74955</v>
      </c>
    </row>
    <row r="41" spans="1:9" s="9" customFormat="1" ht="21" customHeight="1">
      <c r="A41" s="32"/>
      <c r="B41" s="14">
        <f t="shared" si="0"/>
        <v>32</v>
      </c>
      <c r="C41" s="22" t="s">
        <v>95</v>
      </c>
      <c r="D41" s="20">
        <v>1977</v>
      </c>
      <c r="E41" s="17" t="s">
        <v>96</v>
      </c>
      <c r="F41" s="26">
        <v>2020</v>
      </c>
      <c r="G41" s="27">
        <v>0</v>
      </c>
      <c r="H41" s="27">
        <v>0</v>
      </c>
      <c r="I41" s="27">
        <v>53395</v>
      </c>
    </row>
    <row r="42" spans="1:9" s="9" customFormat="1" ht="21" customHeight="1">
      <c r="A42" s="32"/>
      <c r="B42" s="14">
        <f t="shared" si="0"/>
        <v>33</v>
      </c>
      <c r="C42" s="22" t="s">
        <v>62</v>
      </c>
      <c r="D42" s="20">
        <v>2008</v>
      </c>
      <c r="E42" s="17" t="s">
        <v>97</v>
      </c>
      <c r="F42" s="26">
        <v>2020</v>
      </c>
      <c r="G42" s="27">
        <v>0</v>
      </c>
      <c r="H42" s="27">
        <v>0</v>
      </c>
      <c r="I42" s="27">
        <v>92316</v>
      </c>
    </row>
    <row r="43" spans="1:9" s="9" customFormat="1" ht="21" customHeight="1">
      <c r="A43" s="32"/>
      <c r="B43" s="14">
        <f t="shared" si="0"/>
        <v>34</v>
      </c>
      <c r="C43" s="22" t="s">
        <v>78</v>
      </c>
      <c r="D43" s="20">
        <v>2020</v>
      </c>
      <c r="E43" s="17" t="s">
        <v>98</v>
      </c>
      <c r="F43" s="26">
        <v>2021</v>
      </c>
      <c r="G43" s="27">
        <v>111836956.54000001</v>
      </c>
      <c r="H43" s="27">
        <v>1500000</v>
      </c>
      <c r="I43" s="27">
        <v>85348</v>
      </c>
    </row>
    <row r="44" spans="1:9" s="9" customFormat="1" ht="21" customHeight="1">
      <c r="A44" s="32"/>
      <c r="B44" s="14">
        <f t="shared" si="0"/>
        <v>35</v>
      </c>
      <c r="C44" s="22" t="s">
        <v>62</v>
      </c>
      <c r="D44" s="20">
        <v>2010</v>
      </c>
      <c r="E44" s="17" t="s">
        <v>99</v>
      </c>
      <c r="F44" s="26">
        <v>2020</v>
      </c>
      <c r="G44" s="27">
        <v>9884923.9199999999</v>
      </c>
      <c r="H44" s="27">
        <v>0</v>
      </c>
      <c r="I44" s="27">
        <v>48824</v>
      </c>
    </row>
    <row r="45" spans="1:9" s="9" customFormat="1" ht="21" customHeight="1">
      <c r="A45" s="38" t="s">
        <v>36</v>
      </c>
      <c r="B45" s="14">
        <f t="shared" si="0"/>
        <v>36</v>
      </c>
      <c r="C45" s="19" t="s">
        <v>30</v>
      </c>
      <c r="D45" s="20">
        <v>2013</v>
      </c>
      <c r="E45" s="17" t="s">
        <v>100</v>
      </c>
      <c r="F45" s="26">
        <v>2020</v>
      </c>
      <c r="G45" s="27"/>
      <c r="H45" s="27"/>
      <c r="I45" s="27">
        <v>337987</v>
      </c>
    </row>
    <row r="46" spans="1:9" s="9" customFormat="1" ht="21" customHeight="1">
      <c r="A46" s="38"/>
      <c r="B46" s="14">
        <f t="shared" si="0"/>
        <v>37</v>
      </c>
      <c r="C46" s="22" t="s">
        <v>34</v>
      </c>
      <c r="D46" s="20">
        <v>2018</v>
      </c>
      <c r="E46" s="17" t="s">
        <v>102</v>
      </c>
      <c r="F46" s="26">
        <v>2020</v>
      </c>
      <c r="G46" s="27">
        <v>42522435</v>
      </c>
      <c r="H46" s="27">
        <v>4999999</v>
      </c>
      <c r="I46" s="27">
        <v>81502</v>
      </c>
    </row>
    <row r="47" spans="1:9" s="9" customFormat="1" ht="21" customHeight="1">
      <c r="A47" s="38"/>
      <c r="B47" s="14">
        <f t="shared" si="0"/>
        <v>38</v>
      </c>
      <c r="C47" s="22" t="s">
        <v>62</v>
      </c>
      <c r="D47" s="20">
        <v>2014</v>
      </c>
      <c r="E47" s="17" t="s">
        <v>103</v>
      </c>
      <c r="F47" s="26">
        <v>2020</v>
      </c>
      <c r="G47" s="27"/>
      <c r="H47" s="27"/>
      <c r="I47" s="27">
        <v>208039</v>
      </c>
    </row>
    <row r="48" spans="1:9" s="9" customFormat="1" ht="21" customHeight="1">
      <c r="A48" s="32" t="s">
        <v>104</v>
      </c>
      <c r="B48" s="14">
        <f t="shared" si="0"/>
        <v>39</v>
      </c>
      <c r="C48" s="22" t="s">
        <v>34</v>
      </c>
      <c r="D48" s="20">
        <v>2018</v>
      </c>
      <c r="E48" s="17" t="s">
        <v>105</v>
      </c>
      <c r="F48" s="26">
        <v>2020</v>
      </c>
      <c r="G48" s="27">
        <v>0</v>
      </c>
      <c r="H48" s="27">
        <v>12200000</v>
      </c>
      <c r="I48" s="27">
        <v>390401</v>
      </c>
    </row>
    <row r="49" spans="1:9" s="9" customFormat="1" ht="21" customHeight="1">
      <c r="A49" s="32"/>
      <c r="B49" s="14">
        <f t="shared" si="0"/>
        <v>40</v>
      </c>
      <c r="C49" s="19" t="s">
        <v>30</v>
      </c>
      <c r="D49" s="20">
        <v>2019</v>
      </c>
      <c r="E49" s="17" t="s">
        <v>106</v>
      </c>
      <c r="F49" s="26">
        <v>2020</v>
      </c>
      <c r="G49" s="27">
        <v>0</v>
      </c>
      <c r="H49" s="27">
        <v>7800000</v>
      </c>
      <c r="I49" s="27">
        <v>372805</v>
      </c>
    </row>
    <row r="50" spans="1:9" s="9" customFormat="1" ht="21" customHeight="1">
      <c r="A50" s="32"/>
      <c r="B50" s="14">
        <f t="shared" si="0"/>
        <v>41</v>
      </c>
      <c r="C50" s="19" t="s">
        <v>30</v>
      </c>
      <c r="D50" s="20">
        <v>2018</v>
      </c>
      <c r="E50" s="17" t="s">
        <v>107</v>
      </c>
      <c r="F50" s="26">
        <v>2020</v>
      </c>
      <c r="G50" s="27">
        <v>45626459</v>
      </c>
      <c r="H50" s="27">
        <v>4400000</v>
      </c>
      <c r="I50" s="27">
        <v>154300</v>
      </c>
    </row>
    <row r="51" spans="1:9" s="9" customFormat="1" ht="21" customHeight="1">
      <c r="A51" s="32"/>
      <c r="B51" s="14">
        <f t="shared" si="0"/>
        <v>42</v>
      </c>
      <c r="C51" s="22" t="s">
        <v>34</v>
      </c>
      <c r="D51" s="20">
        <v>2008</v>
      </c>
      <c r="E51" s="17" t="s">
        <v>108</v>
      </c>
      <c r="F51" s="26">
        <v>2022</v>
      </c>
      <c r="G51" s="27">
        <v>184813043.47999999</v>
      </c>
      <c r="H51" s="27">
        <v>2350000</v>
      </c>
      <c r="I51" s="27">
        <v>32710</v>
      </c>
    </row>
    <row r="52" spans="1:9" s="9" customFormat="1" ht="21" customHeight="1">
      <c r="A52" s="32" t="s">
        <v>37</v>
      </c>
      <c r="B52" s="14">
        <f t="shared" si="0"/>
        <v>43</v>
      </c>
      <c r="C52" s="22" t="s">
        <v>34</v>
      </c>
      <c r="D52" s="20">
        <v>2018</v>
      </c>
      <c r="E52" s="17" t="s">
        <v>109</v>
      </c>
      <c r="F52" s="28">
        <v>2020</v>
      </c>
      <c r="G52" s="27">
        <v>41458481.189999998</v>
      </c>
      <c r="H52" s="27">
        <v>0</v>
      </c>
      <c r="I52" s="27">
        <v>4966</v>
      </c>
    </row>
    <row r="53" spans="1:9" s="9" customFormat="1" ht="21" customHeight="1">
      <c r="A53" s="32"/>
      <c r="B53" s="14">
        <f t="shared" si="0"/>
        <v>44</v>
      </c>
      <c r="C53" s="19" t="s">
        <v>30</v>
      </c>
      <c r="D53" s="20">
        <v>2013</v>
      </c>
      <c r="E53" s="17" t="s">
        <v>110</v>
      </c>
      <c r="F53" s="28">
        <v>2020</v>
      </c>
      <c r="G53" s="27">
        <v>35289568.829999998</v>
      </c>
      <c r="H53" s="27">
        <v>1193000</v>
      </c>
      <c r="I53" s="27">
        <v>8658</v>
      </c>
    </row>
    <row r="54" spans="1:9" s="9" customFormat="1" ht="21" customHeight="1">
      <c r="A54" s="32"/>
      <c r="B54" s="14">
        <f t="shared" si="0"/>
        <v>45</v>
      </c>
      <c r="C54" s="22" t="s">
        <v>95</v>
      </c>
      <c r="D54" s="20">
        <v>1985</v>
      </c>
      <c r="E54" s="17" t="s">
        <v>111</v>
      </c>
      <c r="F54" s="28">
        <v>2020</v>
      </c>
      <c r="G54" s="27">
        <v>0</v>
      </c>
      <c r="H54" s="27">
        <v>0</v>
      </c>
      <c r="I54" s="27">
        <v>2001</v>
      </c>
    </row>
    <row r="55" spans="1:9" s="9" customFormat="1" ht="21" customHeight="1">
      <c r="A55" s="32"/>
      <c r="B55" s="14">
        <f t="shared" si="0"/>
        <v>46</v>
      </c>
      <c r="C55" s="22" t="s">
        <v>62</v>
      </c>
      <c r="D55" s="20">
        <v>2009</v>
      </c>
      <c r="E55" s="20" t="s">
        <v>112</v>
      </c>
      <c r="F55" s="28">
        <v>2020</v>
      </c>
      <c r="G55" s="27">
        <v>0</v>
      </c>
      <c r="H55" s="27">
        <v>0</v>
      </c>
      <c r="I55" s="27">
        <v>0</v>
      </c>
    </row>
    <row r="56" spans="1:9" s="9" customFormat="1" ht="21" customHeight="1">
      <c r="A56" s="32"/>
      <c r="B56" s="14">
        <f t="shared" si="0"/>
        <v>47</v>
      </c>
      <c r="C56" s="29" t="s">
        <v>113</v>
      </c>
      <c r="D56" s="24" t="s">
        <v>114</v>
      </c>
      <c r="E56" s="24" t="s">
        <v>115</v>
      </c>
      <c r="F56" s="28">
        <v>2020</v>
      </c>
      <c r="G56" s="27">
        <v>0</v>
      </c>
      <c r="H56" s="27">
        <v>0</v>
      </c>
      <c r="I56" s="27">
        <v>0</v>
      </c>
    </row>
    <row r="57" spans="1:9" s="9" customFormat="1" ht="21" customHeight="1">
      <c r="A57" s="32" t="s">
        <v>39</v>
      </c>
      <c r="B57" s="14">
        <f t="shared" si="0"/>
        <v>48</v>
      </c>
      <c r="C57" s="19" t="s">
        <v>30</v>
      </c>
      <c r="D57" s="20">
        <v>2015</v>
      </c>
      <c r="E57" s="20" t="s">
        <v>116</v>
      </c>
      <c r="F57" s="28">
        <v>2020</v>
      </c>
      <c r="G57" s="27">
        <v>19745429</v>
      </c>
      <c r="H57" s="27">
        <v>1712500</v>
      </c>
      <c r="I57" s="27">
        <v>170491</v>
      </c>
    </row>
    <row r="58" spans="1:9" s="9" customFormat="1" ht="21" customHeight="1">
      <c r="A58" s="32"/>
      <c r="B58" s="14">
        <f t="shared" si="0"/>
        <v>49</v>
      </c>
      <c r="C58" s="22" t="s">
        <v>34</v>
      </c>
      <c r="D58" s="20">
        <v>2018</v>
      </c>
      <c r="E58" s="20" t="s">
        <v>117</v>
      </c>
      <c r="F58" s="28">
        <v>2020</v>
      </c>
      <c r="G58" s="27">
        <v>22269807</v>
      </c>
      <c r="H58" s="27"/>
      <c r="I58" s="27">
        <v>90544</v>
      </c>
    </row>
    <row r="59" spans="1:9" s="9" customFormat="1" ht="21" customHeight="1">
      <c r="A59" s="32"/>
      <c r="B59" s="14">
        <f t="shared" si="0"/>
        <v>50</v>
      </c>
      <c r="C59" s="22" t="s">
        <v>34</v>
      </c>
      <c r="D59" s="20">
        <v>2018</v>
      </c>
      <c r="E59" s="17" t="s">
        <v>118</v>
      </c>
      <c r="F59" s="28">
        <v>2020</v>
      </c>
      <c r="G59" s="27">
        <v>22269807</v>
      </c>
      <c r="H59" s="27">
        <f>675000/1.12</f>
        <v>602678.57142857136</v>
      </c>
      <c r="I59" s="27">
        <v>124571</v>
      </c>
    </row>
    <row r="60" spans="1:9" s="9" customFormat="1" ht="21" customHeight="1">
      <c r="A60" s="32"/>
      <c r="B60" s="14">
        <f t="shared" si="0"/>
        <v>51</v>
      </c>
      <c r="C60" s="22" t="s">
        <v>62</v>
      </c>
      <c r="D60" s="20">
        <v>2014</v>
      </c>
      <c r="E60" s="17" t="s">
        <v>119</v>
      </c>
      <c r="F60" s="28">
        <v>2020</v>
      </c>
      <c r="G60" s="27">
        <v>1</v>
      </c>
      <c r="H60" s="27"/>
      <c r="I60" s="27">
        <v>104025</v>
      </c>
    </row>
    <row r="61" spans="1:9" s="9" customFormat="1" ht="21" customHeight="1">
      <c r="A61" s="32"/>
      <c r="B61" s="14">
        <f t="shared" si="0"/>
        <v>52</v>
      </c>
      <c r="C61" s="22" t="s">
        <v>120</v>
      </c>
      <c r="D61" s="20">
        <v>1988</v>
      </c>
      <c r="E61" s="17" t="s">
        <v>121</v>
      </c>
      <c r="F61" s="28">
        <v>2020</v>
      </c>
      <c r="G61" s="27">
        <v>1</v>
      </c>
      <c r="H61" s="27">
        <f>2250000+15500000</f>
        <v>17750000</v>
      </c>
      <c r="I61" s="27">
        <v>103652</v>
      </c>
    </row>
    <row r="62" spans="1:9" s="9" customFormat="1" ht="21" customHeight="1">
      <c r="A62" s="32"/>
      <c r="B62" s="14">
        <f t="shared" si="0"/>
        <v>53</v>
      </c>
      <c r="C62" s="22" t="s">
        <v>101</v>
      </c>
      <c r="D62" s="20">
        <v>2007</v>
      </c>
      <c r="E62" s="17" t="s">
        <v>122</v>
      </c>
      <c r="F62" s="28">
        <v>2020</v>
      </c>
      <c r="G62" s="27">
        <v>1</v>
      </c>
      <c r="H62" s="27">
        <f>350000/1.12</f>
        <v>312499.99999999994</v>
      </c>
      <c r="I62" s="27">
        <v>59950</v>
      </c>
    </row>
    <row r="63" spans="1:9" s="9" customFormat="1" ht="21" customHeight="1">
      <c r="A63" s="32"/>
      <c r="B63" s="14">
        <f t="shared" si="0"/>
        <v>54</v>
      </c>
      <c r="C63" s="22" t="s">
        <v>78</v>
      </c>
      <c r="D63" s="20">
        <v>2020</v>
      </c>
      <c r="E63" s="17" t="s">
        <v>123</v>
      </c>
      <c r="F63" s="28">
        <v>2021</v>
      </c>
      <c r="G63" s="27">
        <v>111836957</v>
      </c>
      <c r="H63" s="27">
        <f>480000/1.12</f>
        <v>428571.42857142852</v>
      </c>
      <c r="I63" s="27">
        <v>85444</v>
      </c>
    </row>
    <row r="64" spans="1:9" s="9" customFormat="1" ht="21" customHeight="1">
      <c r="A64" s="32" t="s">
        <v>42</v>
      </c>
      <c r="B64" s="14">
        <f t="shared" si="0"/>
        <v>55</v>
      </c>
      <c r="C64" s="19" t="s">
        <v>30</v>
      </c>
      <c r="D64" s="20">
        <v>2011</v>
      </c>
      <c r="E64" s="17" t="s">
        <v>124</v>
      </c>
      <c r="F64" s="30" t="s">
        <v>31</v>
      </c>
      <c r="G64" s="27" t="s">
        <v>186</v>
      </c>
      <c r="H64" s="27" t="s">
        <v>187</v>
      </c>
      <c r="I64" s="27">
        <v>485998</v>
      </c>
    </row>
    <row r="65" spans="1:9" s="9" customFormat="1" ht="21" customHeight="1">
      <c r="A65" s="32"/>
      <c r="B65" s="14">
        <f t="shared" si="0"/>
        <v>56</v>
      </c>
      <c r="C65" s="22" t="s">
        <v>34</v>
      </c>
      <c r="D65" s="20">
        <v>2018</v>
      </c>
      <c r="E65" s="17" t="s">
        <v>125</v>
      </c>
      <c r="F65" s="30" t="s">
        <v>31</v>
      </c>
      <c r="G65" s="27" t="s">
        <v>188</v>
      </c>
      <c r="H65" s="27" t="s">
        <v>189</v>
      </c>
      <c r="I65" s="27">
        <v>106021</v>
      </c>
    </row>
    <row r="66" spans="1:9" s="9" customFormat="1" ht="21" customHeight="1">
      <c r="A66" s="32"/>
      <c r="B66" s="14">
        <f t="shared" si="0"/>
        <v>57</v>
      </c>
      <c r="C66" s="22" t="s">
        <v>34</v>
      </c>
      <c r="D66" s="20">
        <v>2008</v>
      </c>
      <c r="E66" s="20" t="s">
        <v>126</v>
      </c>
      <c r="F66" s="30" t="s">
        <v>31</v>
      </c>
      <c r="G66" s="27">
        <v>0</v>
      </c>
      <c r="H66" s="27">
        <v>0</v>
      </c>
      <c r="I66" s="27">
        <v>295332</v>
      </c>
    </row>
    <row r="67" spans="1:9" s="9" customFormat="1" ht="21" customHeight="1">
      <c r="A67" s="32"/>
      <c r="B67" s="14">
        <f t="shared" si="0"/>
        <v>58</v>
      </c>
      <c r="C67" s="22" t="s">
        <v>62</v>
      </c>
      <c r="D67" s="20">
        <v>2008</v>
      </c>
      <c r="E67" s="20" t="s">
        <v>127</v>
      </c>
      <c r="F67" s="30" t="s">
        <v>31</v>
      </c>
      <c r="G67" s="27">
        <v>0</v>
      </c>
      <c r="H67" s="27">
        <v>3212000</v>
      </c>
      <c r="I67" s="27">
        <v>415821</v>
      </c>
    </row>
    <row r="68" spans="1:9" s="9" customFormat="1" ht="21" customHeight="1">
      <c r="A68" s="32"/>
      <c r="B68" s="14">
        <f t="shared" si="0"/>
        <v>59</v>
      </c>
      <c r="C68" s="22" t="s">
        <v>95</v>
      </c>
      <c r="D68" s="20">
        <v>1975</v>
      </c>
      <c r="E68" s="20" t="s">
        <v>128</v>
      </c>
      <c r="F68" s="30" t="s">
        <v>31</v>
      </c>
      <c r="G68" s="27">
        <v>0</v>
      </c>
      <c r="H68" s="27">
        <v>0</v>
      </c>
      <c r="I68" s="27">
        <v>3218</v>
      </c>
    </row>
    <row r="69" spans="1:9" s="9" customFormat="1" ht="21" customHeight="1">
      <c r="A69" s="32"/>
      <c r="B69" s="14">
        <f t="shared" si="0"/>
        <v>60</v>
      </c>
      <c r="C69" s="22" t="s">
        <v>78</v>
      </c>
      <c r="D69" s="20">
        <v>2020</v>
      </c>
      <c r="E69" s="20" t="s">
        <v>129</v>
      </c>
      <c r="F69" s="30" t="s">
        <v>31</v>
      </c>
      <c r="G69" s="27">
        <v>133954817.98</v>
      </c>
      <c r="H69" s="27">
        <v>9843000</v>
      </c>
      <c r="I69" s="27">
        <v>133775</v>
      </c>
    </row>
    <row r="70" spans="1:9" s="9" customFormat="1" ht="21" customHeight="1">
      <c r="A70" s="32" t="s">
        <v>43</v>
      </c>
      <c r="B70" s="14">
        <f t="shared" si="0"/>
        <v>61</v>
      </c>
      <c r="C70" s="19" t="s">
        <v>30</v>
      </c>
      <c r="D70" s="20">
        <v>2010</v>
      </c>
      <c r="E70" s="17" t="s">
        <v>130</v>
      </c>
      <c r="F70" s="28">
        <v>2020</v>
      </c>
      <c r="G70" s="27">
        <v>0</v>
      </c>
      <c r="H70" s="27">
        <v>12899200.01</v>
      </c>
      <c r="I70" s="27">
        <v>10274</v>
      </c>
    </row>
    <row r="71" spans="1:9" s="9" customFormat="1" ht="21" customHeight="1">
      <c r="A71" s="32"/>
      <c r="B71" s="14">
        <f t="shared" si="0"/>
        <v>62</v>
      </c>
      <c r="C71" s="22" t="s">
        <v>34</v>
      </c>
      <c r="D71" s="20">
        <v>2018</v>
      </c>
      <c r="E71" s="17" t="s">
        <v>131</v>
      </c>
      <c r="F71" s="28">
        <v>2020</v>
      </c>
      <c r="G71" s="27">
        <v>3679166.17</v>
      </c>
      <c r="H71" s="27">
        <v>200000</v>
      </c>
      <c r="I71" s="27">
        <v>8864.5</v>
      </c>
    </row>
    <row r="72" spans="1:9" s="9" customFormat="1" ht="21" customHeight="1">
      <c r="A72" s="32"/>
      <c r="B72" s="14">
        <f t="shared" si="0"/>
        <v>63</v>
      </c>
      <c r="C72" s="22" t="s">
        <v>95</v>
      </c>
      <c r="D72" s="20">
        <v>1990</v>
      </c>
      <c r="E72" s="17" t="s">
        <v>132</v>
      </c>
      <c r="F72" s="28">
        <v>2020</v>
      </c>
      <c r="G72" s="27">
        <v>0</v>
      </c>
      <c r="H72" s="27"/>
      <c r="I72" s="27">
        <v>6598.5</v>
      </c>
    </row>
    <row r="73" spans="1:9" s="9" customFormat="1" ht="21" customHeight="1">
      <c r="A73" s="32"/>
      <c r="B73" s="14">
        <f t="shared" si="0"/>
        <v>64</v>
      </c>
      <c r="C73" s="22" t="s">
        <v>78</v>
      </c>
      <c r="D73" s="20">
        <v>2020</v>
      </c>
      <c r="E73" s="17" t="s">
        <v>133</v>
      </c>
      <c r="F73" s="28">
        <v>2021</v>
      </c>
      <c r="G73" s="27">
        <v>111836956.54000001</v>
      </c>
      <c r="H73" s="27">
        <v>800000</v>
      </c>
      <c r="I73" s="27">
        <v>10197</v>
      </c>
    </row>
    <row r="74" spans="1:9" s="9" customFormat="1" ht="21" customHeight="1">
      <c r="A74" s="32" t="s">
        <v>45</v>
      </c>
      <c r="B74" s="14">
        <f t="shared" si="0"/>
        <v>65</v>
      </c>
      <c r="C74" s="22" t="s">
        <v>25</v>
      </c>
      <c r="D74" s="20">
        <v>2014</v>
      </c>
      <c r="E74" s="17" t="s">
        <v>134</v>
      </c>
      <c r="F74" s="31">
        <v>2020</v>
      </c>
      <c r="G74" s="27">
        <v>28341668.829999998</v>
      </c>
      <c r="H74" s="27"/>
      <c r="I74" s="27">
        <v>17392</v>
      </c>
    </row>
    <row r="75" spans="1:9" s="9" customFormat="1" ht="21" customHeight="1">
      <c r="A75" s="32"/>
      <c r="B75" s="14">
        <f t="shared" si="0"/>
        <v>66</v>
      </c>
      <c r="C75" s="22" t="s">
        <v>62</v>
      </c>
      <c r="D75" s="20">
        <v>1998</v>
      </c>
      <c r="E75" s="17" t="s">
        <v>135</v>
      </c>
      <c r="F75" s="31">
        <v>2020</v>
      </c>
      <c r="G75" s="27">
        <v>0</v>
      </c>
      <c r="H75" s="27">
        <v>980000</v>
      </c>
      <c r="I75" s="27">
        <v>15602</v>
      </c>
    </row>
    <row r="76" spans="1:9" s="9" customFormat="1" ht="21" customHeight="1">
      <c r="A76" s="32"/>
      <c r="B76" s="14">
        <f t="shared" ref="B76:B117" si="1">B75+1</f>
        <v>67</v>
      </c>
      <c r="C76" s="22" t="s">
        <v>62</v>
      </c>
      <c r="D76" s="20">
        <v>2004</v>
      </c>
      <c r="E76" s="17" t="s">
        <v>136</v>
      </c>
      <c r="F76" s="31">
        <v>2020</v>
      </c>
      <c r="G76" s="27">
        <v>0</v>
      </c>
      <c r="H76" s="27"/>
      <c r="I76" s="27">
        <v>12550</v>
      </c>
    </row>
    <row r="77" spans="1:9" s="9" customFormat="1" ht="21" customHeight="1">
      <c r="A77" s="32"/>
      <c r="B77" s="14">
        <f t="shared" si="1"/>
        <v>68</v>
      </c>
      <c r="C77" s="22" t="s">
        <v>34</v>
      </c>
      <c r="D77" s="20">
        <v>1996</v>
      </c>
      <c r="E77" s="17" t="s">
        <v>137</v>
      </c>
      <c r="F77" s="31">
        <v>2020</v>
      </c>
      <c r="G77" s="27">
        <v>0</v>
      </c>
      <c r="H77" s="27"/>
      <c r="I77" s="27">
        <v>0</v>
      </c>
    </row>
    <row r="78" spans="1:9" s="9" customFormat="1" ht="21" customHeight="1">
      <c r="A78" s="32"/>
      <c r="B78" s="14">
        <f t="shared" si="1"/>
        <v>69</v>
      </c>
      <c r="C78" s="22" t="s">
        <v>34</v>
      </c>
      <c r="D78" s="20">
        <v>2009</v>
      </c>
      <c r="E78" s="17" t="s">
        <v>138</v>
      </c>
      <c r="F78" s="31">
        <v>2020</v>
      </c>
      <c r="G78" s="27">
        <v>0</v>
      </c>
      <c r="H78" s="27">
        <v>2700000</v>
      </c>
      <c r="I78" s="27">
        <v>16022</v>
      </c>
    </row>
    <row r="79" spans="1:9" s="9" customFormat="1" ht="21" customHeight="1">
      <c r="A79" s="32"/>
      <c r="B79" s="14">
        <f t="shared" si="1"/>
        <v>70</v>
      </c>
      <c r="C79" s="22" t="s">
        <v>95</v>
      </c>
      <c r="D79" s="20">
        <v>1984</v>
      </c>
      <c r="E79" s="17" t="s">
        <v>139</v>
      </c>
      <c r="F79" s="31">
        <v>2020</v>
      </c>
      <c r="G79" s="27">
        <v>0</v>
      </c>
      <c r="H79" s="27">
        <v>7900000</v>
      </c>
      <c r="I79" s="27">
        <v>14329</v>
      </c>
    </row>
    <row r="80" spans="1:9" s="9" customFormat="1" ht="21" customHeight="1">
      <c r="A80" s="32"/>
      <c r="B80" s="14">
        <f t="shared" si="1"/>
        <v>71</v>
      </c>
      <c r="C80" s="22" t="s">
        <v>78</v>
      </c>
      <c r="D80" s="20">
        <v>2020</v>
      </c>
      <c r="E80" s="17" t="s">
        <v>140</v>
      </c>
      <c r="F80" s="31">
        <v>2022</v>
      </c>
      <c r="G80" s="27">
        <v>184813043.47999999</v>
      </c>
      <c r="H80" s="27"/>
      <c r="I80" s="27">
        <v>7140</v>
      </c>
    </row>
    <row r="81" spans="1:9" s="9" customFormat="1" ht="21" customHeight="1">
      <c r="A81" s="32" t="s">
        <v>47</v>
      </c>
      <c r="B81" s="14">
        <f t="shared" si="1"/>
        <v>72</v>
      </c>
      <c r="C81" s="19" t="s">
        <v>30</v>
      </c>
      <c r="D81" s="20">
        <v>2014</v>
      </c>
      <c r="E81" s="17" t="s">
        <v>141</v>
      </c>
      <c r="F81" s="28">
        <v>2020</v>
      </c>
      <c r="G81" s="27">
        <v>50540810.850000001</v>
      </c>
      <c r="H81" s="27">
        <f>1500000+545000+4990000+3120000+1145000+238000</f>
        <v>11538000</v>
      </c>
      <c r="I81" s="27">
        <v>415453</v>
      </c>
    </row>
    <row r="82" spans="1:9" s="9" customFormat="1" ht="21" customHeight="1">
      <c r="A82" s="32"/>
      <c r="B82" s="14">
        <f t="shared" si="1"/>
        <v>73</v>
      </c>
      <c r="C82" s="22" t="s">
        <v>62</v>
      </c>
      <c r="D82" s="20">
        <v>2006</v>
      </c>
      <c r="E82" s="17" t="s">
        <v>142</v>
      </c>
      <c r="F82" s="28">
        <v>2020</v>
      </c>
      <c r="G82" s="27">
        <v>5947776.71</v>
      </c>
      <c r="H82" s="27">
        <f>1500000+545000</f>
        <v>2045000</v>
      </c>
      <c r="I82" s="27">
        <v>733902</v>
      </c>
    </row>
    <row r="83" spans="1:9" s="9" customFormat="1" ht="21" customHeight="1">
      <c r="A83" s="32"/>
      <c r="B83" s="14">
        <f t="shared" si="1"/>
        <v>74</v>
      </c>
      <c r="C83" s="22" t="s">
        <v>34</v>
      </c>
      <c r="D83" s="20">
        <v>2002</v>
      </c>
      <c r="E83" s="17" t="s">
        <v>143</v>
      </c>
      <c r="F83" s="28">
        <v>2020</v>
      </c>
      <c r="G83" s="27">
        <v>0</v>
      </c>
      <c r="H83" s="27">
        <f>1500000+400000+719000</f>
        <v>2619000</v>
      </c>
      <c r="I83" s="27">
        <v>563055</v>
      </c>
    </row>
    <row r="84" spans="1:9" s="9" customFormat="1" ht="21" customHeight="1">
      <c r="A84" s="32"/>
      <c r="B84" s="14">
        <f t="shared" si="1"/>
        <v>75</v>
      </c>
      <c r="C84" s="22" t="s">
        <v>144</v>
      </c>
      <c r="D84" s="20">
        <v>2017</v>
      </c>
      <c r="E84" s="17" t="s">
        <v>145</v>
      </c>
      <c r="F84" s="28">
        <v>2020</v>
      </c>
      <c r="G84" s="27">
        <v>71976038.200000003</v>
      </c>
      <c r="H84" s="27">
        <v>0</v>
      </c>
      <c r="I84" s="27">
        <v>79412</v>
      </c>
    </row>
    <row r="85" spans="1:9" s="9" customFormat="1" ht="21" customHeight="1">
      <c r="A85" s="32"/>
      <c r="B85" s="14">
        <f t="shared" si="1"/>
        <v>76</v>
      </c>
      <c r="C85" s="22" t="s">
        <v>25</v>
      </c>
      <c r="D85" s="20">
        <v>2015</v>
      </c>
      <c r="E85" s="17" t="s">
        <v>146</v>
      </c>
      <c r="F85" s="28">
        <v>2020</v>
      </c>
      <c r="G85" s="27">
        <v>11203026.84</v>
      </c>
      <c r="H85" s="27">
        <v>0</v>
      </c>
      <c r="I85" s="27">
        <v>280488</v>
      </c>
    </row>
    <row r="86" spans="1:9" s="9" customFormat="1" ht="21" customHeight="1">
      <c r="A86" s="32"/>
      <c r="B86" s="14">
        <f t="shared" si="1"/>
        <v>77</v>
      </c>
      <c r="C86" s="22" t="s">
        <v>78</v>
      </c>
      <c r="D86" s="20">
        <v>2020</v>
      </c>
      <c r="E86" s="17" t="s">
        <v>147</v>
      </c>
      <c r="F86" s="21" t="s">
        <v>27</v>
      </c>
      <c r="G86" s="27">
        <v>124748804.18000001</v>
      </c>
      <c r="H86" s="27">
        <f>1500000+749000+1149000</f>
        <v>3398000</v>
      </c>
      <c r="I86" s="27">
        <v>100159</v>
      </c>
    </row>
    <row r="87" spans="1:9" s="9" customFormat="1" ht="21" customHeight="1">
      <c r="A87" s="32" t="s">
        <v>46</v>
      </c>
      <c r="B87" s="14">
        <f t="shared" si="1"/>
        <v>78</v>
      </c>
      <c r="C87" s="19" t="s">
        <v>30</v>
      </c>
      <c r="D87" s="20">
        <v>2013</v>
      </c>
      <c r="E87" s="20" t="s">
        <v>148</v>
      </c>
      <c r="F87" s="28">
        <v>2025</v>
      </c>
      <c r="G87" s="27">
        <v>59832470.18</v>
      </c>
      <c r="H87" s="27">
        <v>12500000</v>
      </c>
      <c r="I87" s="27">
        <v>8607</v>
      </c>
    </row>
    <row r="88" spans="1:9" s="9" customFormat="1" ht="21" customHeight="1">
      <c r="A88" s="32"/>
      <c r="B88" s="14">
        <f t="shared" si="1"/>
        <v>79</v>
      </c>
      <c r="C88" s="22" t="s">
        <v>34</v>
      </c>
      <c r="D88" s="20">
        <v>2018</v>
      </c>
      <c r="E88" s="20" t="s">
        <v>149</v>
      </c>
      <c r="F88" s="28">
        <v>2020</v>
      </c>
      <c r="G88" s="27">
        <v>26799212.100000001</v>
      </c>
      <c r="H88" s="27">
        <v>590000</v>
      </c>
      <c r="I88" s="27">
        <v>10694</v>
      </c>
    </row>
    <row r="89" spans="1:9" s="9" customFormat="1" ht="21" customHeight="1">
      <c r="A89" s="32"/>
      <c r="B89" s="14">
        <f t="shared" si="1"/>
        <v>80</v>
      </c>
      <c r="C89" s="22" t="s">
        <v>34</v>
      </c>
      <c r="D89" s="20">
        <v>2008</v>
      </c>
      <c r="E89" s="20" t="s">
        <v>150</v>
      </c>
      <c r="F89" s="28">
        <v>2020</v>
      </c>
      <c r="G89" s="27">
        <v>0.45</v>
      </c>
      <c r="H89" s="27">
        <v>2800000</v>
      </c>
      <c r="I89" s="27">
        <v>6595</v>
      </c>
    </row>
    <row r="90" spans="1:9" s="9" customFormat="1" ht="21" customHeight="1">
      <c r="A90" s="32"/>
      <c r="B90" s="14">
        <f t="shared" si="1"/>
        <v>81</v>
      </c>
      <c r="C90" s="19" t="s">
        <v>30</v>
      </c>
      <c r="D90" s="20">
        <v>2015</v>
      </c>
      <c r="E90" s="20" t="s">
        <v>151</v>
      </c>
      <c r="F90" s="28">
        <v>2020</v>
      </c>
      <c r="G90" s="27">
        <v>16790900.359999999</v>
      </c>
      <c r="H90" s="27">
        <v>0</v>
      </c>
      <c r="I90" s="27">
        <v>0</v>
      </c>
    </row>
    <row r="91" spans="1:9" s="9" customFormat="1" ht="21" customHeight="1">
      <c r="A91" s="32"/>
      <c r="B91" s="14">
        <f t="shared" si="1"/>
        <v>82</v>
      </c>
      <c r="C91" s="22" t="s">
        <v>78</v>
      </c>
      <c r="D91" s="20">
        <v>2020</v>
      </c>
      <c r="E91" s="20" t="s">
        <v>152</v>
      </c>
      <c r="F91" s="28">
        <v>2020</v>
      </c>
      <c r="G91" s="27">
        <v>111836956.54000001</v>
      </c>
      <c r="H91" s="27">
        <v>0</v>
      </c>
      <c r="I91" s="27">
        <v>13696</v>
      </c>
    </row>
    <row r="92" spans="1:9" s="9" customFormat="1" ht="21" customHeight="1">
      <c r="A92" s="32" t="s">
        <v>48</v>
      </c>
      <c r="B92" s="14">
        <f t="shared" si="1"/>
        <v>83</v>
      </c>
      <c r="C92" s="22" t="s">
        <v>25</v>
      </c>
      <c r="D92" s="20">
        <v>2017</v>
      </c>
      <c r="E92" s="17" t="s">
        <v>153</v>
      </c>
      <c r="F92" s="26">
        <v>2020</v>
      </c>
      <c r="G92" s="27">
        <v>35034999</v>
      </c>
      <c r="H92" s="27">
        <v>990000</v>
      </c>
      <c r="I92" s="27">
        <v>9558</v>
      </c>
    </row>
    <row r="93" spans="1:9" s="9" customFormat="1" ht="21" customHeight="1">
      <c r="A93" s="32"/>
      <c r="B93" s="14">
        <f t="shared" si="1"/>
        <v>84</v>
      </c>
      <c r="C93" s="22" t="s">
        <v>62</v>
      </c>
      <c r="D93" s="20">
        <v>2014</v>
      </c>
      <c r="E93" s="17" t="s">
        <v>154</v>
      </c>
      <c r="F93" s="26">
        <v>2020</v>
      </c>
      <c r="G93" s="27"/>
      <c r="H93" s="27"/>
      <c r="I93" s="27">
        <v>7363</v>
      </c>
    </row>
    <row r="94" spans="1:9" s="9" customFormat="1" ht="21" customHeight="1">
      <c r="A94" s="32"/>
      <c r="B94" s="14">
        <f t="shared" si="1"/>
        <v>85</v>
      </c>
      <c r="C94" s="22" t="s">
        <v>34</v>
      </c>
      <c r="D94" s="20">
        <v>2018</v>
      </c>
      <c r="E94" s="17" t="s">
        <v>155</v>
      </c>
      <c r="F94" s="26">
        <v>2020</v>
      </c>
      <c r="G94" s="27">
        <v>19955347</v>
      </c>
      <c r="H94" s="27">
        <v>2600000</v>
      </c>
      <c r="I94" s="27">
        <v>6825</v>
      </c>
    </row>
    <row r="95" spans="1:9" s="9" customFormat="1" ht="21" customHeight="1">
      <c r="A95" s="32"/>
      <c r="B95" s="14">
        <f t="shared" si="1"/>
        <v>86</v>
      </c>
      <c r="C95" s="22" t="s">
        <v>34</v>
      </c>
      <c r="D95" s="20">
        <v>2008</v>
      </c>
      <c r="E95" s="17" t="s">
        <v>156</v>
      </c>
      <c r="F95" s="26">
        <v>2020</v>
      </c>
      <c r="G95" s="27"/>
      <c r="H95" s="27">
        <v>2399999</v>
      </c>
      <c r="I95" s="27">
        <v>4073</v>
      </c>
    </row>
    <row r="96" spans="1:9" s="9" customFormat="1" ht="21" customHeight="1">
      <c r="A96" s="32"/>
      <c r="B96" s="14">
        <f t="shared" si="1"/>
        <v>87</v>
      </c>
      <c r="C96" s="22" t="s">
        <v>157</v>
      </c>
      <c r="D96" s="20">
        <v>1990</v>
      </c>
      <c r="E96" s="17" t="s">
        <v>158</v>
      </c>
      <c r="F96" s="26">
        <v>2020</v>
      </c>
      <c r="G96" s="27"/>
      <c r="H96" s="27"/>
      <c r="I96" s="27">
        <v>440</v>
      </c>
    </row>
    <row r="97" spans="1:9" s="9" customFormat="1" ht="21" customHeight="1">
      <c r="A97" s="32"/>
      <c r="B97" s="14">
        <f t="shared" si="1"/>
        <v>88</v>
      </c>
      <c r="C97" s="22" t="s">
        <v>78</v>
      </c>
      <c r="D97" s="20">
        <v>2020</v>
      </c>
      <c r="E97" s="20" t="s">
        <v>159</v>
      </c>
      <c r="F97" s="26">
        <v>2021</v>
      </c>
      <c r="G97" s="27">
        <v>111836956</v>
      </c>
      <c r="H97" s="27">
        <v>380000</v>
      </c>
      <c r="I97" s="27">
        <v>12692</v>
      </c>
    </row>
    <row r="98" spans="1:9" s="9" customFormat="1" ht="21" customHeight="1">
      <c r="A98" s="32" t="s">
        <v>50</v>
      </c>
      <c r="B98" s="14">
        <f t="shared" si="1"/>
        <v>89</v>
      </c>
      <c r="C98" s="19" t="s">
        <v>30</v>
      </c>
      <c r="D98" s="20">
        <v>2010</v>
      </c>
      <c r="E98" s="17" t="s">
        <v>160</v>
      </c>
      <c r="F98" s="26">
        <v>2020</v>
      </c>
      <c r="G98" s="27">
        <v>0</v>
      </c>
      <c r="H98" s="27">
        <v>0</v>
      </c>
      <c r="I98" s="27">
        <v>75572</v>
      </c>
    </row>
    <row r="99" spans="1:9" s="9" customFormat="1" ht="21" customHeight="1">
      <c r="A99" s="32"/>
      <c r="B99" s="14">
        <f t="shared" si="1"/>
        <v>90</v>
      </c>
      <c r="C99" s="22" t="s">
        <v>34</v>
      </c>
      <c r="D99" s="20">
        <v>2018</v>
      </c>
      <c r="E99" s="17" t="s">
        <v>161</v>
      </c>
      <c r="F99" s="26">
        <v>2020</v>
      </c>
      <c r="G99" s="27">
        <v>47091048.420000002</v>
      </c>
      <c r="H99" s="27">
        <v>3097777</v>
      </c>
      <c r="I99" s="27">
        <v>174976</v>
      </c>
    </row>
    <row r="100" spans="1:9" s="9" customFormat="1" ht="21" customHeight="1">
      <c r="A100" s="32"/>
      <c r="B100" s="14">
        <f t="shared" si="1"/>
        <v>91</v>
      </c>
      <c r="C100" s="22" t="s">
        <v>95</v>
      </c>
      <c r="D100" s="20">
        <v>1980</v>
      </c>
      <c r="E100" s="17" t="s">
        <v>162</v>
      </c>
      <c r="F100" s="26">
        <v>2020</v>
      </c>
      <c r="G100" s="27">
        <v>0</v>
      </c>
      <c r="H100" s="27">
        <v>0</v>
      </c>
      <c r="I100" s="27">
        <v>39316</v>
      </c>
    </row>
    <row r="101" spans="1:9" s="9" customFormat="1" ht="21" customHeight="1">
      <c r="A101" s="32"/>
      <c r="B101" s="14">
        <f t="shared" si="1"/>
        <v>92</v>
      </c>
      <c r="C101" s="19" t="s">
        <v>30</v>
      </c>
      <c r="D101" s="20">
        <v>2021</v>
      </c>
      <c r="E101" s="17" t="s">
        <v>163</v>
      </c>
      <c r="F101" s="26">
        <v>2021</v>
      </c>
      <c r="G101" s="27">
        <v>120109565</v>
      </c>
      <c r="H101" s="27">
        <v>4497777</v>
      </c>
      <c r="I101" s="27">
        <v>163054</v>
      </c>
    </row>
    <row r="102" spans="1:9" s="9" customFormat="1" ht="21" customHeight="1">
      <c r="A102" s="32"/>
      <c r="B102" s="14">
        <f t="shared" si="1"/>
        <v>93</v>
      </c>
      <c r="C102" s="22" t="s">
        <v>78</v>
      </c>
      <c r="D102" s="20">
        <v>2020</v>
      </c>
      <c r="E102" s="17" t="s">
        <v>164</v>
      </c>
      <c r="F102" s="26">
        <v>2020</v>
      </c>
      <c r="G102" s="27">
        <v>184813043.47999999</v>
      </c>
      <c r="H102" s="27">
        <v>2797777</v>
      </c>
      <c r="I102" s="27">
        <v>166730</v>
      </c>
    </row>
    <row r="103" spans="1:9" s="9" customFormat="1" ht="21" customHeight="1">
      <c r="A103" s="32"/>
      <c r="B103" s="14">
        <f t="shared" si="1"/>
        <v>94</v>
      </c>
      <c r="C103" s="22" t="s">
        <v>62</v>
      </c>
      <c r="D103" s="20">
        <v>2004</v>
      </c>
      <c r="E103" s="17" t="s">
        <v>165</v>
      </c>
      <c r="F103" s="26">
        <v>2020</v>
      </c>
      <c r="G103" s="27">
        <v>0</v>
      </c>
      <c r="H103" s="27">
        <v>0</v>
      </c>
      <c r="I103" s="27"/>
    </row>
    <row r="104" spans="1:9" s="9" customFormat="1" ht="21" customHeight="1">
      <c r="A104" s="32"/>
      <c r="B104" s="14">
        <f t="shared" si="1"/>
        <v>95</v>
      </c>
      <c r="C104" s="29" t="s">
        <v>30</v>
      </c>
      <c r="D104" s="24" t="s">
        <v>28</v>
      </c>
      <c r="E104" s="24" t="s">
        <v>166</v>
      </c>
      <c r="F104" s="26">
        <v>2020</v>
      </c>
      <c r="G104" s="27">
        <v>23262570.77</v>
      </c>
      <c r="H104" s="27">
        <v>0</v>
      </c>
      <c r="I104" s="27"/>
    </row>
    <row r="105" spans="1:9" s="9" customFormat="1" ht="21" customHeight="1">
      <c r="A105" s="32" t="s">
        <v>41</v>
      </c>
      <c r="B105" s="14">
        <f t="shared" si="1"/>
        <v>96</v>
      </c>
      <c r="C105" s="22" t="s">
        <v>25</v>
      </c>
      <c r="D105" s="20">
        <v>2014</v>
      </c>
      <c r="E105" s="17" t="s">
        <v>167</v>
      </c>
      <c r="F105" s="28">
        <v>2020</v>
      </c>
      <c r="G105" s="27">
        <v>0</v>
      </c>
      <c r="H105" s="27">
        <f>2500000+500000+700000+4660000</f>
        <v>8360000</v>
      </c>
      <c r="I105" s="27">
        <v>12626</v>
      </c>
    </row>
    <row r="106" spans="1:9" s="9" customFormat="1" ht="21" customHeight="1">
      <c r="A106" s="32"/>
      <c r="B106" s="14">
        <f t="shared" si="1"/>
        <v>97</v>
      </c>
      <c r="C106" s="22" t="s">
        <v>34</v>
      </c>
      <c r="D106" s="20">
        <v>2008</v>
      </c>
      <c r="E106" s="17" t="s">
        <v>168</v>
      </c>
      <c r="F106" s="28">
        <v>2020</v>
      </c>
      <c r="G106" s="27">
        <v>42064555.5</v>
      </c>
      <c r="H106" s="27">
        <f>2103227.76+2500000+1000000+700000</f>
        <v>6303227.7599999998</v>
      </c>
      <c r="I106" s="27">
        <v>11433</v>
      </c>
    </row>
    <row r="107" spans="1:9" s="9" customFormat="1" ht="21" customHeight="1">
      <c r="A107" s="32"/>
      <c r="B107" s="14">
        <f t="shared" si="1"/>
        <v>98</v>
      </c>
      <c r="C107" s="22" t="s">
        <v>34</v>
      </c>
      <c r="D107" s="20">
        <v>2008</v>
      </c>
      <c r="E107" s="17" t="s">
        <v>169</v>
      </c>
      <c r="F107" s="28">
        <v>2020</v>
      </c>
      <c r="G107" s="27">
        <v>0</v>
      </c>
      <c r="H107" s="27">
        <f>2500000+700000</f>
        <v>3200000</v>
      </c>
      <c r="I107" s="27">
        <v>14927</v>
      </c>
    </row>
    <row r="108" spans="1:9" s="9" customFormat="1" ht="21" customHeight="1">
      <c r="A108" s="32"/>
      <c r="B108" s="14">
        <f t="shared" si="1"/>
        <v>99</v>
      </c>
      <c r="C108" s="22" t="s">
        <v>78</v>
      </c>
      <c r="D108" s="20">
        <v>2020</v>
      </c>
      <c r="E108" s="20" t="s">
        <v>170</v>
      </c>
      <c r="F108" s="28">
        <v>2021</v>
      </c>
      <c r="G108" s="27">
        <v>178939130.44</v>
      </c>
      <c r="H108" s="27">
        <f>8946956.52+2500000+1000000+700000</f>
        <v>13146956.52</v>
      </c>
      <c r="I108" s="27">
        <v>10212</v>
      </c>
    </row>
    <row r="109" spans="1:9" s="9" customFormat="1" ht="21" customHeight="1">
      <c r="A109" s="32" t="s">
        <v>44</v>
      </c>
      <c r="B109" s="14">
        <f t="shared" si="1"/>
        <v>100</v>
      </c>
      <c r="C109" s="22" t="s">
        <v>25</v>
      </c>
      <c r="D109" s="20">
        <v>2014</v>
      </c>
      <c r="E109" s="17" t="s">
        <v>171</v>
      </c>
      <c r="F109" s="26">
        <v>2020</v>
      </c>
      <c r="G109" s="27">
        <v>0</v>
      </c>
      <c r="H109" s="27">
        <v>12200000</v>
      </c>
      <c r="I109" s="27">
        <v>390401</v>
      </c>
    </row>
    <row r="110" spans="1:9" s="9" customFormat="1" ht="21" customHeight="1">
      <c r="A110" s="32"/>
      <c r="B110" s="14">
        <f t="shared" si="1"/>
        <v>101</v>
      </c>
      <c r="C110" s="22" t="s">
        <v>34</v>
      </c>
      <c r="D110" s="20">
        <v>2008</v>
      </c>
      <c r="E110" s="17" t="s">
        <v>172</v>
      </c>
      <c r="F110" s="26">
        <v>2020</v>
      </c>
      <c r="G110" s="27">
        <v>0</v>
      </c>
      <c r="H110" s="27">
        <v>7800000</v>
      </c>
      <c r="I110" s="27">
        <v>372805</v>
      </c>
    </row>
    <row r="111" spans="1:9" s="9" customFormat="1" ht="21" customHeight="1">
      <c r="A111" s="32"/>
      <c r="B111" s="14">
        <f t="shared" si="1"/>
        <v>102</v>
      </c>
      <c r="C111" s="22" t="s">
        <v>34</v>
      </c>
      <c r="D111" s="20">
        <v>2018</v>
      </c>
      <c r="E111" s="17" t="s">
        <v>173</v>
      </c>
      <c r="F111" s="26">
        <v>2020</v>
      </c>
      <c r="G111" s="27">
        <v>45626459</v>
      </c>
      <c r="H111" s="27">
        <v>4400000</v>
      </c>
      <c r="I111" s="27">
        <v>154300</v>
      </c>
    </row>
    <row r="112" spans="1:9" s="9" customFormat="1" ht="21" customHeight="1">
      <c r="A112" s="32"/>
      <c r="B112" s="14">
        <f t="shared" si="1"/>
        <v>103</v>
      </c>
      <c r="C112" s="22" t="s">
        <v>78</v>
      </c>
      <c r="D112" s="20">
        <v>2020</v>
      </c>
      <c r="E112" s="17" t="s">
        <v>174</v>
      </c>
      <c r="F112" s="26">
        <v>2022</v>
      </c>
      <c r="G112" s="27">
        <v>184813043.47999999</v>
      </c>
      <c r="H112" s="27">
        <v>2350000</v>
      </c>
      <c r="I112" s="27">
        <v>32710</v>
      </c>
    </row>
    <row r="113" spans="1:9" s="9" customFormat="1" ht="21" customHeight="1">
      <c r="A113" s="32" t="s">
        <v>175</v>
      </c>
      <c r="B113" s="14">
        <f t="shared" si="1"/>
        <v>104</v>
      </c>
      <c r="C113" s="22" t="s">
        <v>62</v>
      </c>
      <c r="D113" s="25">
        <v>2001</v>
      </c>
      <c r="E113" s="17" t="s">
        <v>176</v>
      </c>
      <c r="F113" s="26">
        <v>2020</v>
      </c>
      <c r="G113" s="27">
        <v>1</v>
      </c>
      <c r="H113" s="27">
        <v>121125</v>
      </c>
      <c r="I113" s="27">
        <v>2691</v>
      </c>
    </row>
    <row r="114" spans="1:9" s="9" customFormat="1" ht="21" customHeight="1">
      <c r="A114" s="32"/>
      <c r="B114" s="14">
        <f t="shared" si="1"/>
        <v>105</v>
      </c>
      <c r="C114" s="22" t="s">
        <v>49</v>
      </c>
      <c r="D114" s="20">
        <v>2018</v>
      </c>
      <c r="E114" s="17" t="s">
        <v>177</v>
      </c>
      <c r="F114" s="26">
        <v>2020</v>
      </c>
      <c r="G114" s="27">
        <v>32006564.030000001</v>
      </c>
      <c r="H114" s="27">
        <v>995425</v>
      </c>
      <c r="I114" s="27">
        <v>11360</v>
      </c>
    </row>
    <row r="115" spans="1:9" s="9" customFormat="1" ht="21" customHeight="1">
      <c r="A115" s="32"/>
      <c r="B115" s="14">
        <f t="shared" si="1"/>
        <v>106</v>
      </c>
      <c r="C115" s="22" t="s">
        <v>49</v>
      </c>
      <c r="D115" s="20">
        <v>2007</v>
      </c>
      <c r="E115" s="20" t="s">
        <v>178</v>
      </c>
      <c r="F115" s="26">
        <v>2020</v>
      </c>
      <c r="G115" s="27">
        <v>1</v>
      </c>
      <c r="H115" s="27">
        <v>889425</v>
      </c>
      <c r="I115" s="27">
        <v>7904</v>
      </c>
    </row>
    <row r="116" spans="1:9" s="9" customFormat="1" ht="21" customHeight="1">
      <c r="A116" s="32"/>
      <c r="B116" s="14">
        <f t="shared" si="1"/>
        <v>107</v>
      </c>
      <c r="C116" s="22" t="s">
        <v>25</v>
      </c>
      <c r="D116" s="20">
        <v>2021</v>
      </c>
      <c r="E116" s="20" t="s">
        <v>179</v>
      </c>
      <c r="F116" s="26">
        <v>2021</v>
      </c>
      <c r="G116" s="27">
        <v>101326086.95999999</v>
      </c>
      <c r="H116" s="27">
        <v>282625</v>
      </c>
      <c r="I116" s="27">
        <v>14045</v>
      </c>
    </row>
    <row r="117" spans="1:9" s="9" customFormat="1" ht="21" customHeight="1">
      <c r="A117" s="32"/>
      <c r="B117" s="14">
        <f t="shared" si="1"/>
        <v>108</v>
      </c>
      <c r="C117" s="22" t="s">
        <v>180</v>
      </c>
      <c r="D117" s="20">
        <v>1989</v>
      </c>
      <c r="E117" s="20" t="s">
        <v>181</v>
      </c>
      <c r="F117" s="26">
        <v>2020</v>
      </c>
      <c r="G117" s="27">
        <v>1</v>
      </c>
      <c r="H117" s="27">
        <v>0</v>
      </c>
      <c r="I117" s="27">
        <v>0</v>
      </c>
    </row>
  </sheetData>
  <mergeCells count="20">
    <mergeCell ref="A1:I1"/>
    <mergeCell ref="A70:A73"/>
    <mergeCell ref="A74:A80"/>
    <mergeCell ref="A81:A86"/>
    <mergeCell ref="A3:A8"/>
    <mergeCell ref="A113:A117"/>
    <mergeCell ref="A87:A91"/>
    <mergeCell ref="A92:A97"/>
    <mergeCell ref="A98:A104"/>
    <mergeCell ref="A105:A108"/>
    <mergeCell ref="A109:A112"/>
    <mergeCell ref="A9:E9"/>
    <mergeCell ref="A10:A30"/>
    <mergeCell ref="A31:A38"/>
    <mergeCell ref="A39:A44"/>
    <mergeCell ref="A45:A47"/>
    <mergeCell ref="A48:A51"/>
    <mergeCell ref="A52:A56"/>
    <mergeCell ref="A57:A63"/>
    <mergeCell ref="A64:A6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Saidjamol I. Sharafidinov</dc:creator>
  <cp:lastModifiedBy>Saidjamol I. Sharafidinov</cp:lastModifiedBy>
  <dcterms:created xsi:type="dcterms:W3CDTF">2006-09-16T00:00:00Z</dcterms:created>
  <dcterms:modified xsi:type="dcterms:W3CDTF">2025-07-24T13:33:45Z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A83C7357A7DC463B8DAB5067D08EBF00_12</vt:lpwstr>
  </property>
  <property fmtid="{D5CDD505-2E9C-101B-9397-08002B2CF9AE}" pid="3" name="KSOProductBuildVer">
    <vt:lpwstr>1049-12.2.0.21931</vt:lpwstr>
  </property>
</Properties>
</file>